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9755" windowHeight="7935" activeTab="1"/>
  </bookViews>
  <sheets>
    <sheet name="масса" sheetId="1" r:id="rId1"/>
    <sheet name="Прайс 24.04.2018" sheetId="6" r:id="rId2"/>
  </sheets>
  <calcPr calcId="162913" concurrentCalc="0"/>
</workbook>
</file>

<file path=xl/calcChain.xml><?xml version="1.0" encoding="utf-8"?>
<calcChain xmlns="http://schemas.openxmlformats.org/spreadsheetml/2006/main">
  <c r="E322" i="1"/>
  <c r="E321"/>
  <c r="E320"/>
  <c r="E319"/>
  <c r="E318"/>
  <c r="E317"/>
  <c r="E316"/>
  <c r="E315"/>
  <c r="E314"/>
  <c r="E313"/>
  <c r="K312"/>
  <c r="K311"/>
  <c r="E311"/>
  <c r="K310"/>
  <c r="E310"/>
  <c r="K309"/>
  <c r="K308"/>
  <c r="E308"/>
  <c r="K307"/>
  <c r="E307"/>
  <c r="K306"/>
  <c r="E306"/>
  <c r="K305"/>
  <c r="E305"/>
  <c r="K304"/>
  <c r="E304"/>
  <c r="K303"/>
  <c r="E303"/>
  <c r="K302"/>
  <c r="E302"/>
  <c r="K301"/>
  <c r="E301"/>
  <c r="K300"/>
  <c r="E300"/>
  <c r="K299"/>
  <c r="E299"/>
  <c r="K298"/>
  <c r="E298"/>
  <c r="K297"/>
  <c r="E297"/>
  <c r="K296"/>
  <c r="E296"/>
  <c r="K295"/>
  <c r="E295"/>
  <c r="K294"/>
  <c r="E294"/>
  <c r="K293"/>
  <c r="E293"/>
  <c r="K292"/>
  <c r="E292"/>
  <c r="K291"/>
  <c r="E291"/>
  <c r="K290"/>
  <c r="E290"/>
  <c r="K289"/>
  <c r="E289"/>
  <c r="K288"/>
  <c r="E288"/>
  <c r="K287"/>
  <c r="E287"/>
  <c r="K286"/>
  <c r="E286"/>
  <c r="K285"/>
  <c r="E285"/>
  <c r="K284"/>
  <c r="E284"/>
  <c r="K283"/>
  <c r="E283"/>
  <c r="K282"/>
  <c r="E282"/>
  <c r="K281"/>
  <c r="E281"/>
  <c r="K280"/>
  <c r="E280"/>
  <c r="K279"/>
  <c r="E279"/>
  <c r="K278"/>
  <c r="E278"/>
  <c r="K277"/>
  <c r="E277"/>
  <c r="K276"/>
  <c r="K275"/>
  <c r="K274"/>
  <c r="E274"/>
  <c r="K273"/>
  <c r="E273"/>
  <c r="K272"/>
  <c r="E272"/>
  <c r="K271"/>
  <c r="E271"/>
  <c r="K270"/>
  <c r="E270"/>
  <c r="K269"/>
  <c r="E269"/>
  <c r="K268"/>
  <c r="E268"/>
  <c r="K267"/>
  <c r="E267"/>
  <c r="K266"/>
  <c r="E266"/>
  <c r="K265"/>
  <c r="E265"/>
  <c r="K264"/>
  <c r="E264"/>
  <c r="K263"/>
  <c r="E263"/>
  <c r="K262"/>
  <c r="E262"/>
  <c r="E261"/>
  <c r="K260"/>
  <c r="E260"/>
  <c r="K259"/>
  <c r="E259"/>
  <c r="K258"/>
  <c r="E258"/>
  <c r="K257"/>
  <c r="E257"/>
  <c r="K256"/>
  <c r="E256"/>
  <c r="K255"/>
  <c r="E255"/>
  <c r="K254"/>
  <c r="E254"/>
  <c r="K253"/>
  <c r="E253"/>
  <c r="K252"/>
  <c r="E252"/>
  <c r="K251"/>
  <c r="E251"/>
  <c r="K250"/>
  <c r="E250"/>
  <c r="K249"/>
  <c r="E249"/>
  <c r="K248"/>
  <c r="E248"/>
  <c r="K247"/>
  <c r="E247"/>
  <c r="K246"/>
  <c r="E246"/>
  <c r="K245"/>
  <c r="E245"/>
  <c r="K244"/>
  <c r="E244"/>
  <c r="K243"/>
  <c r="E243"/>
  <c r="K242"/>
  <c r="E242"/>
  <c r="K241"/>
  <c r="E241"/>
  <c r="K240"/>
  <c r="E240"/>
  <c r="K239"/>
  <c r="E239"/>
  <c r="K238"/>
  <c r="E238"/>
  <c r="K237"/>
  <c r="E237"/>
  <c r="K236"/>
  <c r="E236"/>
  <c r="K235"/>
  <c r="E235"/>
  <c r="K234"/>
  <c r="E234"/>
  <c r="K233"/>
  <c r="E233"/>
  <c r="K232"/>
  <c r="E232"/>
  <c r="K231"/>
  <c r="E231"/>
  <c r="K230"/>
  <c r="E230"/>
  <c r="K229"/>
  <c r="E229"/>
  <c r="K228"/>
  <c r="E228"/>
  <c r="K227"/>
  <c r="E227"/>
  <c r="K226"/>
  <c r="E226"/>
  <c r="K225"/>
  <c r="E225"/>
  <c r="K224"/>
  <c r="E224"/>
  <c r="K223"/>
  <c r="E223"/>
  <c r="K222"/>
  <c r="E222"/>
  <c r="K221"/>
  <c r="E221"/>
  <c r="K220"/>
  <c r="E220"/>
  <c r="K219"/>
  <c r="E219"/>
  <c r="K218"/>
  <c r="E218"/>
  <c r="K217"/>
  <c r="E217"/>
  <c r="K216"/>
  <c r="E216"/>
  <c r="K215"/>
  <c r="E215"/>
  <c r="K214"/>
  <c r="E214"/>
  <c r="K213"/>
  <c r="E213"/>
  <c r="K212"/>
  <c r="E212"/>
  <c r="K211"/>
  <c r="E211"/>
  <c r="K210"/>
  <c r="E210"/>
  <c r="K209"/>
  <c r="E209"/>
  <c r="K208"/>
  <c r="E208"/>
  <c r="K207"/>
  <c r="E207"/>
  <c r="K206"/>
  <c r="E206"/>
  <c r="K205"/>
  <c r="E205"/>
  <c r="K204"/>
  <c r="E204"/>
  <c r="K203"/>
  <c r="E203"/>
  <c r="K202"/>
  <c r="E202"/>
  <c r="K201"/>
  <c r="E201"/>
  <c r="K200"/>
  <c r="E200"/>
  <c r="K199"/>
  <c r="E199"/>
  <c r="K198"/>
  <c r="E198"/>
  <c r="K197"/>
  <c r="E197"/>
  <c r="K196"/>
  <c r="E196"/>
  <c r="K195"/>
  <c r="E195"/>
  <c r="K194"/>
  <c r="E194"/>
  <c r="K193"/>
  <c r="E193"/>
  <c r="K192"/>
  <c r="E192"/>
  <c r="K191"/>
  <c r="E191"/>
  <c r="K190"/>
  <c r="E190"/>
  <c r="K189"/>
  <c r="E189"/>
  <c r="K188"/>
  <c r="E188"/>
  <c r="K187"/>
  <c r="E187"/>
  <c r="K186"/>
  <c r="E186"/>
  <c r="K185"/>
  <c r="E185"/>
  <c r="K184"/>
  <c r="E184"/>
  <c r="K183"/>
  <c r="E183"/>
  <c r="K182"/>
  <c r="E182"/>
  <c r="K181"/>
  <c r="E181"/>
  <c r="K180"/>
  <c r="E180"/>
  <c r="K179"/>
  <c r="E179"/>
  <c r="K178"/>
  <c r="E178"/>
  <c r="K177"/>
  <c r="E177"/>
  <c r="K176"/>
  <c r="E176"/>
  <c r="K175"/>
  <c r="E175"/>
  <c r="K174"/>
  <c r="E174"/>
  <c r="K173"/>
  <c r="E173"/>
  <c r="K172"/>
  <c r="E172"/>
  <c r="E171"/>
  <c r="E170"/>
  <c r="K169"/>
  <c r="E169"/>
  <c r="K168"/>
  <c r="E168"/>
  <c r="K167"/>
  <c r="E167"/>
  <c r="K166"/>
  <c r="E166"/>
  <c r="K165"/>
  <c r="E165"/>
  <c r="K164"/>
  <c r="E164"/>
  <c r="K163"/>
  <c r="E163"/>
  <c r="K162"/>
  <c r="E162"/>
  <c r="K161"/>
  <c r="E161"/>
  <c r="K160"/>
  <c r="E160"/>
  <c r="K159"/>
  <c r="E159"/>
  <c r="K158"/>
  <c r="E158"/>
  <c r="K157"/>
  <c r="E157"/>
  <c r="K156"/>
  <c r="E156"/>
  <c r="K155"/>
  <c r="E155"/>
  <c r="K154"/>
  <c r="E154"/>
  <c r="K153"/>
  <c r="E153"/>
  <c r="K152"/>
  <c r="E152"/>
  <c r="K151"/>
  <c r="E151"/>
  <c r="K150"/>
  <c r="E150"/>
  <c r="K149"/>
  <c r="E149"/>
  <c r="K148"/>
  <c r="E148"/>
  <c r="K147"/>
  <c r="E147"/>
  <c r="K146"/>
  <c r="E146"/>
  <c r="K145"/>
  <c r="E145"/>
  <c r="K144"/>
  <c r="E144"/>
  <c r="K143"/>
  <c r="E143"/>
  <c r="K142"/>
  <c r="E142"/>
  <c r="K141"/>
  <c r="E141"/>
  <c r="K140"/>
  <c r="E140"/>
  <c r="K139"/>
  <c r="E139"/>
  <c r="K138"/>
  <c r="E138"/>
  <c r="K137"/>
  <c r="E137"/>
  <c r="K136"/>
  <c r="E136"/>
  <c r="K135"/>
  <c r="E135"/>
  <c r="K134"/>
  <c r="E134"/>
  <c r="E133"/>
  <c r="E132"/>
  <c r="E131"/>
  <c r="E130"/>
  <c r="E129"/>
  <c r="K128"/>
  <c r="E128"/>
  <c r="K127"/>
  <c r="E127"/>
  <c r="K126"/>
  <c r="E126"/>
  <c r="K125"/>
  <c r="E125"/>
  <c r="K124"/>
  <c r="E124"/>
  <c r="K123"/>
  <c r="E123"/>
  <c r="K122"/>
  <c r="E122"/>
  <c r="K121"/>
  <c r="E121"/>
  <c r="K120"/>
  <c r="E120"/>
  <c r="K119"/>
  <c r="E119"/>
  <c r="K118"/>
  <c r="E118"/>
  <c r="K117"/>
  <c r="E117"/>
  <c r="K116"/>
  <c r="E116"/>
  <c r="K115"/>
  <c r="E115"/>
  <c r="K114"/>
  <c r="E114"/>
  <c r="K113"/>
  <c r="E113"/>
  <c r="K112"/>
  <c r="E112"/>
  <c r="K111"/>
  <c r="E111"/>
  <c r="K110"/>
  <c r="E110"/>
  <c r="K109"/>
  <c r="E109"/>
  <c r="K108"/>
  <c r="E108"/>
  <c r="K107"/>
  <c r="E107"/>
  <c r="K106"/>
  <c r="E106"/>
  <c r="K105"/>
  <c r="E105"/>
  <c r="K104"/>
  <c r="E104"/>
  <c r="K103"/>
  <c r="E103"/>
  <c r="K102"/>
  <c r="E102"/>
  <c r="K101"/>
  <c r="E101"/>
  <c r="K100"/>
  <c r="E100"/>
  <c r="K99"/>
  <c r="E99"/>
  <c r="K98"/>
  <c r="E98"/>
  <c r="K97"/>
  <c r="E97"/>
  <c r="K96"/>
  <c r="E96"/>
  <c r="K95"/>
  <c r="E95"/>
  <c r="K94"/>
  <c r="E94"/>
  <c r="K93"/>
  <c r="E93"/>
  <c r="K92"/>
  <c r="E92"/>
  <c r="K91"/>
  <c r="E91"/>
  <c r="K90"/>
  <c r="E90"/>
  <c r="K89"/>
  <c r="E89"/>
  <c r="K88"/>
  <c r="E88"/>
  <c r="K87"/>
  <c r="E87"/>
  <c r="K86"/>
  <c r="E86"/>
  <c r="K85"/>
  <c r="E85"/>
  <c r="K84"/>
  <c r="E84"/>
  <c r="K83"/>
  <c r="E83"/>
  <c r="K82"/>
  <c r="E82"/>
  <c r="K81"/>
  <c r="E81"/>
  <c r="K80"/>
  <c r="E80"/>
  <c r="K79"/>
  <c r="E79"/>
  <c r="K78"/>
  <c r="E78"/>
  <c r="K77"/>
  <c r="E77"/>
  <c r="K76"/>
  <c r="E76"/>
  <c r="K75"/>
  <c r="E75"/>
  <c r="K74"/>
  <c r="E74"/>
  <c r="K73"/>
  <c r="E73"/>
  <c r="K72"/>
  <c r="E72"/>
  <c r="K71"/>
  <c r="E71"/>
  <c r="K70"/>
  <c r="E70"/>
  <c r="K69"/>
  <c r="E69"/>
  <c r="K68"/>
  <c r="E68"/>
  <c r="K67"/>
  <c r="E67"/>
  <c r="K66"/>
  <c r="E66"/>
  <c r="K65"/>
  <c r="E65"/>
  <c r="K64"/>
  <c r="E64"/>
  <c r="K63"/>
  <c r="E63"/>
  <c r="K62"/>
  <c r="E62"/>
  <c r="K61"/>
  <c r="E61"/>
  <c r="K60"/>
  <c r="E60"/>
  <c r="K59"/>
  <c r="E59"/>
  <c r="K58"/>
  <c r="E58"/>
  <c r="K57"/>
  <c r="E57"/>
  <c r="K56"/>
  <c r="E56"/>
  <c r="K55"/>
  <c r="E55"/>
  <c r="K54"/>
  <c r="E54"/>
  <c r="K53"/>
  <c r="E53"/>
  <c r="K52"/>
  <c r="E52"/>
  <c r="K51"/>
  <c r="E51"/>
  <c r="K50"/>
  <c r="E50"/>
  <c r="K49"/>
  <c r="E49"/>
  <c r="K48"/>
  <c r="E48"/>
  <c r="K47"/>
  <c r="E47"/>
  <c r="K46"/>
  <c r="E46"/>
  <c r="K45"/>
  <c r="E45"/>
  <c r="K44"/>
  <c r="E44"/>
  <c r="K43"/>
  <c r="E43"/>
  <c r="K42"/>
  <c r="E42"/>
  <c r="K41"/>
  <c r="E41"/>
  <c r="K40"/>
  <c r="E40"/>
  <c r="K39"/>
  <c r="E39"/>
  <c r="K38"/>
  <c r="E38"/>
  <c r="K37"/>
  <c r="E37"/>
  <c r="K36"/>
  <c r="E36"/>
  <c r="K35"/>
  <c r="E35"/>
  <c r="K34"/>
  <c r="E34"/>
  <c r="K33"/>
  <c r="E33"/>
  <c r="K32"/>
  <c r="E32"/>
  <c r="K31"/>
  <c r="E31"/>
  <c r="K30"/>
  <c r="E30"/>
  <c r="K29"/>
  <c r="E29"/>
  <c r="K28"/>
  <c r="E28"/>
  <c r="K27"/>
  <c r="E27"/>
  <c r="K26"/>
  <c r="E26"/>
  <c r="K25"/>
  <c r="E25"/>
  <c r="K24"/>
  <c r="E24"/>
  <c r="K23"/>
  <c r="E23"/>
  <c r="K22"/>
  <c r="E22"/>
  <c r="K21"/>
  <c r="E21"/>
  <c r="K20"/>
  <c r="E20"/>
  <c r="K19"/>
  <c r="E19"/>
  <c r="K18"/>
  <c r="E18"/>
  <c r="K17"/>
  <c r="E17"/>
  <c r="K16"/>
  <c r="E16"/>
  <c r="K15"/>
  <c r="E15"/>
  <c r="K14"/>
  <c r="E14"/>
  <c r="K13"/>
  <c r="E13"/>
  <c r="K12"/>
  <c r="E12"/>
  <c r="K11"/>
  <c r="E11"/>
  <c r="K10"/>
  <c r="E10"/>
  <c r="K9"/>
  <c r="E9"/>
  <c r="K8"/>
  <c r="E8"/>
  <c r="K7"/>
  <c r="E7"/>
  <c r="K6"/>
  <c r="E6"/>
  <c r="K5"/>
  <c r="E5"/>
  <c r="K4"/>
  <c r="E4"/>
  <c r="K3"/>
  <c r="K2"/>
</calcChain>
</file>

<file path=xl/sharedStrings.xml><?xml version="1.0" encoding="utf-8"?>
<sst xmlns="http://schemas.openxmlformats.org/spreadsheetml/2006/main" count="2425" uniqueCount="67">
  <si>
    <t xml:space="preserve">Масса ремней </t>
  </si>
  <si>
    <t>Профиль</t>
  </si>
  <si>
    <t>длина</t>
  </si>
  <si>
    <t>кол-во</t>
  </si>
  <si>
    <t>вес, кг</t>
  </si>
  <si>
    <t>A</t>
  </si>
  <si>
    <t>Lw</t>
  </si>
  <si>
    <t>Z</t>
  </si>
  <si>
    <t>B</t>
  </si>
  <si>
    <t>4НА</t>
  </si>
  <si>
    <t>La</t>
  </si>
  <si>
    <t>C</t>
  </si>
  <si>
    <t>CD(21-14)</t>
  </si>
  <si>
    <t>D</t>
  </si>
  <si>
    <t>Е</t>
  </si>
  <si>
    <t>2HB</t>
  </si>
  <si>
    <t>2НС</t>
  </si>
  <si>
    <t>Lа</t>
  </si>
  <si>
    <t>4HB</t>
  </si>
  <si>
    <t>5HB</t>
  </si>
  <si>
    <t>6HB</t>
  </si>
  <si>
    <t>3HB</t>
  </si>
  <si>
    <t>7HB</t>
  </si>
  <si>
    <t>12,5х9</t>
  </si>
  <si>
    <t>XPZ (8,5-8)</t>
  </si>
  <si>
    <t>SPZ(8.5-8)</t>
  </si>
  <si>
    <t>19(16-11)</t>
  </si>
  <si>
    <t>SPA(11-10)</t>
  </si>
  <si>
    <t>SPB</t>
  </si>
  <si>
    <t>2SPB</t>
  </si>
  <si>
    <t>SPC</t>
  </si>
  <si>
    <t>2SPA</t>
  </si>
  <si>
    <t>XPC</t>
  </si>
  <si>
    <t>5PJ</t>
  </si>
  <si>
    <t>6PJ</t>
  </si>
  <si>
    <t>8PJ</t>
  </si>
  <si>
    <t>11PJ</t>
  </si>
  <si>
    <t>2SPC</t>
  </si>
  <si>
    <t>16PJ</t>
  </si>
  <si>
    <t>8SPC</t>
  </si>
  <si>
    <t>20PJ</t>
  </si>
  <si>
    <t>2HC</t>
  </si>
  <si>
    <t>4PK</t>
  </si>
  <si>
    <t>H(36X14)</t>
  </si>
  <si>
    <t>Li</t>
  </si>
  <si>
    <t>5PK</t>
  </si>
  <si>
    <t>38X18</t>
  </si>
  <si>
    <t>6PK</t>
  </si>
  <si>
    <t>HM(50,8-24)</t>
  </si>
  <si>
    <t>HO(68-24)</t>
  </si>
  <si>
    <t>AVX13</t>
  </si>
  <si>
    <t>XPA</t>
  </si>
  <si>
    <t>8PK</t>
  </si>
  <si>
    <t>XPB</t>
  </si>
  <si>
    <t>10PK</t>
  </si>
  <si>
    <t>НВВ</t>
  </si>
  <si>
    <t>НСС</t>
  </si>
  <si>
    <t>12PJ</t>
  </si>
  <si>
    <t>AVX10</t>
  </si>
  <si>
    <t>9PK</t>
  </si>
  <si>
    <t>6РК</t>
  </si>
  <si>
    <t>8РК</t>
  </si>
  <si>
    <t>Цена без НДС розничная</t>
  </si>
  <si>
    <t>Цена без НДС оптовая</t>
  </si>
  <si>
    <t>13PJ</t>
  </si>
  <si>
    <t>ООО "Ремком" предлагает ремни производства Китай торговая марка "Sunway"</t>
  </si>
  <si>
    <t>цены расчитаны на 24.04.2018г.</t>
  </si>
</sst>
</file>

<file path=xl/styles.xml><?xml version="1.0" encoding="utf-8"?>
<styleSheet xmlns="http://schemas.openxmlformats.org/spreadsheetml/2006/main">
  <numFmts count="2">
    <numFmt numFmtId="164" formatCode="0_);[Red]\(0\)"/>
    <numFmt numFmtId="165" formatCode="0_ "/>
  </numFmts>
  <fonts count="14">
    <font>
      <sz val="12"/>
      <name val="宋体"/>
      <charset val="134"/>
    </font>
    <font>
      <b/>
      <sz val="10"/>
      <name val="Arial"/>
      <family val="2"/>
    </font>
    <font>
      <sz val="10"/>
      <color indexed="8"/>
      <name val="Verdana"/>
      <family val="2"/>
    </font>
    <font>
      <b/>
      <sz val="12"/>
      <color indexed="8"/>
      <name val="Verdana"/>
      <family val="2"/>
    </font>
    <font>
      <sz val="12"/>
      <name val="宋体"/>
      <charset val="134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sz val="10"/>
      <name val="Verdana"/>
      <family val="2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name val="Times New Roman"/>
      <family val="1"/>
    </font>
    <font>
      <sz val="11"/>
      <name val="Times New Roman"/>
      <family val="1"/>
    </font>
    <font>
      <sz val="18"/>
      <name val="Aharoni"/>
      <charset val="177"/>
    </font>
    <font>
      <b/>
      <sz val="12"/>
      <name val="Agency FB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41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1" fillId="0" borderId="0" xfId="0" applyFont="1"/>
    <xf numFmtId="0" fontId="5" fillId="0" borderId="0" xfId="1" applyFont="1"/>
    <xf numFmtId="0" fontId="6" fillId="0" borderId="0" xfId="1" applyFont="1"/>
    <xf numFmtId="0" fontId="7" fillId="0" borderId="1" xfId="2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/>
    </xf>
    <xf numFmtId="164" fontId="7" fillId="0" borderId="1" xfId="1" applyNumberFormat="1" applyFont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7" fillId="0" borderId="1" xfId="3" applyFont="1" applyBorder="1" applyAlignment="1">
      <alignment horizontal="center"/>
    </xf>
    <xf numFmtId="49" fontId="7" fillId="0" borderId="1" xfId="3" applyNumberFormat="1" applyFont="1" applyBorder="1" applyAlignment="1">
      <alignment horizontal="center"/>
    </xf>
    <xf numFmtId="0" fontId="7" fillId="0" borderId="0" xfId="1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165" fontId="7" fillId="0" borderId="0" xfId="2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1" xfId="2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/>
    </xf>
    <xf numFmtId="164" fontId="8" fillId="0" borderId="1" xfId="1" applyNumberFormat="1" applyFont="1" applyBorder="1" applyAlignment="1">
      <alignment horizontal="center"/>
    </xf>
    <xf numFmtId="0" fontId="9" fillId="0" borderId="1" xfId="1" applyNumberFormat="1" applyFont="1" applyBorder="1" applyAlignment="1">
      <alignment horizontal="center"/>
    </xf>
    <xf numFmtId="0" fontId="8" fillId="0" borderId="1" xfId="3" applyFont="1" applyBorder="1" applyAlignment="1">
      <alignment horizontal="center"/>
    </xf>
    <xf numFmtId="0" fontId="9" fillId="0" borderId="1" xfId="3" applyFont="1" applyBorder="1" applyAlignment="1">
      <alignment horizontal="center"/>
    </xf>
    <xf numFmtId="49" fontId="9" fillId="0" borderId="1" xfId="3" applyNumberFormat="1" applyFont="1" applyBorder="1" applyAlignment="1">
      <alignment horizontal="center"/>
    </xf>
    <xf numFmtId="49" fontId="8" fillId="0" borderId="1" xfId="3" applyNumberFormat="1" applyFont="1" applyBorder="1" applyAlignment="1">
      <alignment horizontal="center"/>
    </xf>
    <xf numFmtId="164" fontId="8" fillId="0" borderId="1" xfId="1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/>
    </xf>
    <xf numFmtId="0" fontId="10" fillId="0" borderId="1" xfId="1" applyNumberFormat="1" applyFont="1" applyBorder="1" applyAlignment="1">
      <alignment horizontal="center"/>
    </xf>
    <xf numFmtId="0" fontId="11" fillId="0" borderId="1" xfId="1" applyNumberFormat="1" applyFont="1" applyBorder="1" applyAlignment="1">
      <alignment horizontal="center"/>
    </xf>
    <xf numFmtId="2" fontId="8" fillId="0" borderId="1" xfId="1" applyNumberFormat="1" applyFont="1" applyBorder="1" applyAlignment="1">
      <alignment horizontal="center"/>
    </xf>
    <xf numFmtId="2" fontId="8" fillId="0" borderId="1" xfId="3" applyNumberFormat="1" applyFont="1" applyBorder="1" applyAlignment="1">
      <alignment horizontal="center"/>
    </xf>
    <xf numFmtId="2" fontId="8" fillId="0" borderId="1" xfId="0" applyNumberFormat="1" applyFont="1" applyBorder="1"/>
    <xf numFmtId="0" fontId="12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right"/>
    </xf>
  </cellXfs>
  <cellStyles count="5">
    <cellStyle name="=C:\WINNT\SYSTEM32\COMMAND.COM" xfId="1"/>
    <cellStyle name="=C:\WINNT\SYSTEM32\COMMAND.COM_RE040108_1" xfId="3"/>
    <cellStyle name="Обычный" xfId="0" builtinId="0"/>
    <cellStyle name="常规_RE040108_1" xfId="4"/>
    <cellStyle name="常规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0</xdr:row>
      <xdr:rowOff>0</xdr:rowOff>
    </xdr:from>
    <xdr:to>
      <xdr:col>0</xdr:col>
      <xdr:colOff>438150</xdr:colOff>
      <xdr:row>0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47625</xdr:colOff>
      <xdr:row>0</xdr:row>
      <xdr:rowOff>0</xdr:rowOff>
    </xdr:from>
    <xdr:to>
      <xdr:col>0</xdr:col>
      <xdr:colOff>123825</xdr:colOff>
      <xdr:row>0</xdr:row>
      <xdr:rowOff>0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47625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3" name="Text Box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6" name="Text Box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7" name="Text Box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8" name="Text Box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9" name="Text Box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0" name="Text Box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1" name="Text Box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2" name="Text Box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3" name="Text Box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4" name="Text Box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5" name="Text Box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52" name="Text Box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53" name="Text Box 5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54" name="Text Box 5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55" name="Text Box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7813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0</xdr:row>
      <xdr:rowOff>0</xdr:rowOff>
    </xdr:from>
    <xdr:to>
      <xdr:col>0</xdr:col>
      <xdr:colOff>438150</xdr:colOff>
      <xdr:row>0</xdr:row>
      <xdr:rowOff>0</xdr:rowOff>
    </xdr:to>
    <xdr:sp macro="" textlink="">
      <xdr:nvSpPr>
        <xdr:cNvPr id="56" name="Text Box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276225</xdr:colOff>
      <xdr:row>0</xdr:row>
      <xdr:rowOff>0</xdr:rowOff>
    </xdr:from>
    <xdr:to>
      <xdr:col>0</xdr:col>
      <xdr:colOff>466725</xdr:colOff>
      <xdr:row>0</xdr:row>
      <xdr:rowOff>0</xdr:rowOff>
    </xdr:to>
    <xdr:sp macro="" textlink="">
      <xdr:nvSpPr>
        <xdr:cNvPr id="57" name="Text Box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76225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0</xdr:row>
      <xdr:rowOff>0</xdr:rowOff>
    </xdr:from>
    <xdr:to>
      <xdr:col>0</xdr:col>
      <xdr:colOff>438150</xdr:colOff>
      <xdr:row>0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0</xdr:row>
      <xdr:rowOff>0</xdr:rowOff>
    </xdr:from>
    <xdr:to>
      <xdr:col>0</xdr:col>
      <xdr:colOff>438150</xdr:colOff>
      <xdr:row>0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0</xdr:row>
      <xdr:rowOff>0</xdr:rowOff>
    </xdr:from>
    <xdr:to>
      <xdr:col>0</xdr:col>
      <xdr:colOff>438150</xdr:colOff>
      <xdr:row>0</xdr:row>
      <xdr:rowOff>0</xdr:rowOff>
    </xdr:to>
    <xdr:sp macro="" textlink="">
      <xdr:nvSpPr>
        <xdr:cNvPr id="60" name="Text Box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0</xdr:row>
      <xdr:rowOff>0</xdr:rowOff>
    </xdr:from>
    <xdr:to>
      <xdr:col>0</xdr:col>
      <xdr:colOff>438150</xdr:colOff>
      <xdr:row>0</xdr:row>
      <xdr:rowOff>0</xdr:rowOff>
    </xdr:to>
    <xdr:sp macro="" textlink="">
      <xdr:nvSpPr>
        <xdr:cNvPr id="61" name="Text Box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0</xdr:row>
      <xdr:rowOff>0</xdr:rowOff>
    </xdr:from>
    <xdr:to>
      <xdr:col>0</xdr:col>
      <xdr:colOff>438150</xdr:colOff>
      <xdr:row>0</xdr:row>
      <xdr:rowOff>0</xdr:rowOff>
    </xdr:to>
    <xdr:sp macro="" textlink="">
      <xdr:nvSpPr>
        <xdr:cNvPr id="62" name="Text Box 6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7813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0</xdr:row>
      <xdr:rowOff>0</xdr:rowOff>
    </xdr:from>
    <xdr:to>
      <xdr:col>0</xdr:col>
      <xdr:colOff>438150</xdr:colOff>
      <xdr:row>0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47650" y="0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66" name="Text Box 6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67" name="Text Box 6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68" name="Text Box 6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69" name="Text Box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0" name="Text Box 69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1" name="Text Box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7" name="Text Box 76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8" name="Text Box 7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79" name="Text Box 7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0" name="Text Box 79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1" name="Text Box 80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2" name="Text Box 81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3" name="Text Box 82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7" name="Text Box 8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8" name="Text Box 8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89" name="Text Box 8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0" name="Text Box 89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590550</xdr:colOff>
      <xdr:row>0</xdr:row>
      <xdr:rowOff>0</xdr:rowOff>
    </xdr:from>
    <xdr:to>
      <xdr:col>1</xdr:col>
      <xdr:colOff>19050</xdr:colOff>
      <xdr:row>0</xdr:row>
      <xdr:rowOff>0</xdr:rowOff>
    </xdr:to>
    <xdr:sp macro="" textlink="">
      <xdr:nvSpPr>
        <xdr:cNvPr id="91" name="Text Box 9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590550" y="0"/>
          <a:ext cx="247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2" name="Text Box 91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3" name="Text Box 92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4" name="Text Box 9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5" name="Text Box 9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6" name="Text Box 95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7" name="Text Box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8" name="Text Box 9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99" name="Text Box 9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0" name="Text Box 99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1" name="Text Box 100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2" name="Text Box 10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3" name="Text Box 1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4" name="Text Box 10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5" name="Text Box 10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6" name="Text Box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7" name="Text Box 106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8" name="Text Box 10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09" name="Text Box 10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0" name="Text Box 109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1" name="Text Box 110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2" name="Text Box 111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3" name="Text Box 112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4" name="Text Box 113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5" name="Text Box 11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6" name="Text Box 115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7" name="Text Box 116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8" name="Text Box 11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19" name="Text Box 1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0" name="Text Box 1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1" name="Text Box 120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2" name="Text Box 121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3" name="Text Box 12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4" name="Text Box 123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5" name="Text Box 12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6" name="Text Box 125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7" name="Text Box 126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8" name="Text Box 12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29" name="Text Box 12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0" name="Text Box 12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1" name="Text Box 130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2" name="Text Box 131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3" name="Text Box 132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4" name="Text Box 13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5" name="Text Box 13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6" name="Text Box 135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7" name="Text Box 136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8" name="Text Box 13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39" name="Text Box 1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40" name="Text Box 13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41" name="Text Box 140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42" name="Text Box 141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43" name="Text Box 142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44" name="Text Box 14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145" name="Text Box 14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819150" y="0"/>
          <a:ext cx="76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41"/>
  <sheetViews>
    <sheetView topLeftCell="A70" workbookViewId="0">
      <selection activeCell="B328" sqref="B328"/>
    </sheetView>
  </sheetViews>
  <sheetFormatPr defaultColWidth="9" defaultRowHeight="12.75"/>
  <cols>
    <col min="1" max="1" width="9.5" style="3" customWidth="1"/>
    <col min="2" max="2" width="6.75" style="3" customWidth="1"/>
    <col min="3" max="3" width="4.125" style="3" customWidth="1"/>
    <col min="4" max="4" width="5.625" style="3" customWidth="1"/>
    <col min="5" max="5" width="6.375" style="3" customWidth="1"/>
    <col min="6" max="6" width="1.875" style="3" customWidth="1"/>
    <col min="7" max="7" width="9" style="3"/>
    <col min="8" max="8" width="8.5" style="3" customWidth="1"/>
    <col min="9" max="9" width="5.125" style="3" customWidth="1"/>
    <col min="10" max="10" width="7.625" style="3" customWidth="1"/>
    <col min="11" max="16384" width="9" style="3"/>
  </cols>
  <sheetData>
    <row r="1" spans="1:11" ht="15">
      <c r="A1" s="1"/>
      <c r="B1" s="2" t="s">
        <v>0</v>
      </c>
      <c r="D1" s="4"/>
      <c r="E1" s="5"/>
      <c r="G1" s="6" t="s">
        <v>1</v>
      </c>
      <c r="H1" s="7" t="s">
        <v>2</v>
      </c>
      <c r="I1" s="7"/>
      <c r="J1" s="6" t="s">
        <v>3</v>
      </c>
      <c r="K1" s="6" t="s">
        <v>4</v>
      </c>
    </row>
    <row r="2" spans="1:11">
      <c r="G2" s="8" t="s">
        <v>5</v>
      </c>
      <c r="H2" s="9">
        <v>710</v>
      </c>
      <c r="I2" s="8" t="s">
        <v>6</v>
      </c>
      <c r="J2" s="6">
        <v>1</v>
      </c>
      <c r="K2" s="10">
        <f t="shared" ref="K2:K21" si="0">ROUND(H2/25.4*J2*0.002925,3)</f>
        <v>8.2000000000000003E-2</v>
      </c>
    </row>
    <row r="3" spans="1:11" ht="12.75" customHeight="1">
      <c r="A3" s="6" t="s">
        <v>1</v>
      </c>
      <c r="B3" s="7" t="s">
        <v>2</v>
      </c>
      <c r="C3" s="7"/>
      <c r="D3" s="6" t="s">
        <v>3</v>
      </c>
      <c r="E3" s="6" t="s">
        <v>4</v>
      </c>
      <c r="G3" s="8" t="s">
        <v>5</v>
      </c>
      <c r="H3" s="9">
        <v>730</v>
      </c>
      <c r="I3" s="8" t="s">
        <v>6</v>
      </c>
      <c r="J3" s="6">
        <v>1</v>
      </c>
      <c r="K3" s="10">
        <f t="shared" si="0"/>
        <v>8.4000000000000005E-2</v>
      </c>
    </row>
    <row r="4" spans="1:11" ht="12.75" customHeight="1">
      <c r="A4" s="8" t="s">
        <v>7</v>
      </c>
      <c r="B4" s="9">
        <v>480</v>
      </c>
      <c r="C4" s="8" t="s">
        <v>6</v>
      </c>
      <c r="D4" s="6">
        <v>1</v>
      </c>
      <c r="E4" s="10">
        <f t="shared" ref="E4:E46" si="1">ROUND(B4/25.4*D4*0.00129,3)</f>
        <v>2.4E-2</v>
      </c>
      <c r="G4" s="8" t="s">
        <v>5</v>
      </c>
      <c r="H4" s="9">
        <v>750</v>
      </c>
      <c r="I4" s="8" t="s">
        <v>6</v>
      </c>
      <c r="J4" s="6">
        <v>1</v>
      </c>
      <c r="K4" s="10">
        <f t="shared" si="0"/>
        <v>8.5999999999999993E-2</v>
      </c>
    </row>
    <row r="5" spans="1:11" ht="12.75" customHeight="1">
      <c r="A5" s="8" t="s">
        <v>7</v>
      </c>
      <c r="B5" s="9">
        <v>500</v>
      </c>
      <c r="C5" s="8" t="s">
        <v>6</v>
      </c>
      <c r="D5" s="6">
        <v>1</v>
      </c>
      <c r="E5" s="10">
        <f t="shared" si="1"/>
        <v>2.5000000000000001E-2</v>
      </c>
      <c r="G5" s="8" t="s">
        <v>5</v>
      </c>
      <c r="H5" s="9">
        <v>800</v>
      </c>
      <c r="I5" s="8" t="s">
        <v>6</v>
      </c>
      <c r="J5" s="6">
        <v>1</v>
      </c>
      <c r="K5" s="10">
        <f t="shared" si="0"/>
        <v>9.1999999999999998E-2</v>
      </c>
    </row>
    <row r="6" spans="1:11" ht="12.75" customHeight="1">
      <c r="A6" s="8" t="s">
        <v>7</v>
      </c>
      <c r="B6" s="9">
        <v>530</v>
      </c>
      <c r="C6" s="8" t="s">
        <v>6</v>
      </c>
      <c r="D6" s="6">
        <v>1</v>
      </c>
      <c r="E6" s="10">
        <f t="shared" si="1"/>
        <v>2.7E-2</v>
      </c>
      <c r="G6" s="8" t="s">
        <v>5</v>
      </c>
      <c r="H6" s="9">
        <v>850</v>
      </c>
      <c r="I6" s="8" t="s">
        <v>6</v>
      </c>
      <c r="J6" s="6">
        <v>1</v>
      </c>
      <c r="K6" s="10">
        <f t="shared" si="0"/>
        <v>9.8000000000000004E-2</v>
      </c>
    </row>
    <row r="7" spans="1:11" ht="12.75" customHeight="1">
      <c r="A7" s="8" t="s">
        <v>7</v>
      </c>
      <c r="B7" s="9">
        <v>560</v>
      </c>
      <c r="C7" s="8" t="s">
        <v>6</v>
      </c>
      <c r="D7" s="6">
        <v>1</v>
      </c>
      <c r="E7" s="10">
        <f t="shared" si="1"/>
        <v>2.8000000000000001E-2</v>
      </c>
      <c r="G7" s="8" t="s">
        <v>5</v>
      </c>
      <c r="H7" s="9">
        <v>900</v>
      </c>
      <c r="I7" s="8" t="s">
        <v>6</v>
      </c>
      <c r="J7" s="6">
        <v>1</v>
      </c>
      <c r="K7" s="10">
        <f t="shared" si="0"/>
        <v>0.104</v>
      </c>
    </row>
    <row r="8" spans="1:11" ht="12.75" customHeight="1">
      <c r="A8" s="8" t="s">
        <v>7</v>
      </c>
      <c r="B8" s="9">
        <v>580</v>
      </c>
      <c r="C8" s="8" t="s">
        <v>6</v>
      </c>
      <c r="D8" s="6">
        <v>1</v>
      </c>
      <c r="E8" s="10">
        <f t="shared" si="1"/>
        <v>2.9000000000000001E-2</v>
      </c>
      <c r="G8" s="8" t="s">
        <v>5</v>
      </c>
      <c r="H8" s="9">
        <v>950</v>
      </c>
      <c r="I8" s="8" t="s">
        <v>6</v>
      </c>
      <c r="J8" s="6">
        <v>1</v>
      </c>
      <c r="K8" s="10">
        <f t="shared" si="0"/>
        <v>0.109</v>
      </c>
    </row>
    <row r="9" spans="1:11" ht="12.75" customHeight="1">
      <c r="A9" s="8" t="s">
        <v>7</v>
      </c>
      <c r="B9" s="9">
        <v>600</v>
      </c>
      <c r="C9" s="8" t="s">
        <v>6</v>
      </c>
      <c r="D9" s="6">
        <v>1</v>
      </c>
      <c r="E9" s="10">
        <f t="shared" si="1"/>
        <v>0.03</v>
      </c>
      <c r="G9" s="8" t="s">
        <v>5</v>
      </c>
      <c r="H9" s="9">
        <v>1000</v>
      </c>
      <c r="I9" s="8" t="s">
        <v>6</v>
      </c>
      <c r="J9" s="6">
        <v>1</v>
      </c>
      <c r="K9" s="10">
        <f t="shared" si="0"/>
        <v>0.115</v>
      </c>
    </row>
    <row r="10" spans="1:11" ht="12.75" customHeight="1">
      <c r="A10" s="8" t="s">
        <v>7</v>
      </c>
      <c r="B10" s="9">
        <v>630</v>
      </c>
      <c r="C10" s="8" t="s">
        <v>6</v>
      </c>
      <c r="D10" s="6">
        <v>1</v>
      </c>
      <c r="E10" s="10">
        <f t="shared" si="1"/>
        <v>3.2000000000000001E-2</v>
      </c>
      <c r="G10" s="8" t="s">
        <v>5</v>
      </c>
      <c r="H10" s="9">
        <v>1018</v>
      </c>
      <c r="I10" s="8" t="s">
        <v>6</v>
      </c>
      <c r="J10" s="6">
        <v>1</v>
      </c>
      <c r="K10" s="10">
        <f t="shared" si="0"/>
        <v>0.11700000000000001</v>
      </c>
    </row>
    <row r="11" spans="1:11" ht="12.75" customHeight="1">
      <c r="A11" s="8" t="s">
        <v>7</v>
      </c>
      <c r="B11" s="9">
        <v>650</v>
      </c>
      <c r="C11" s="8" t="s">
        <v>6</v>
      </c>
      <c r="D11" s="6">
        <v>1</v>
      </c>
      <c r="E11" s="10">
        <f t="shared" si="1"/>
        <v>3.3000000000000002E-2</v>
      </c>
      <c r="G11" s="8" t="s">
        <v>5</v>
      </c>
      <c r="H11" s="9">
        <v>1050</v>
      </c>
      <c r="I11" s="8" t="s">
        <v>6</v>
      </c>
      <c r="J11" s="6">
        <v>1</v>
      </c>
      <c r="K11" s="10">
        <f t="shared" si="0"/>
        <v>0.121</v>
      </c>
    </row>
    <row r="12" spans="1:11" ht="12.75" customHeight="1">
      <c r="A12" s="8" t="s">
        <v>7</v>
      </c>
      <c r="B12" s="9">
        <v>670</v>
      </c>
      <c r="C12" s="8" t="s">
        <v>6</v>
      </c>
      <c r="D12" s="6">
        <v>1</v>
      </c>
      <c r="E12" s="10">
        <f t="shared" si="1"/>
        <v>3.4000000000000002E-2</v>
      </c>
      <c r="G12" s="8" t="s">
        <v>5</v>
      </c>
      <c r="H12" s="9">
        <v>1060</v>
      </c>
      <c r="I12" s="8" t="s">
        <v>6</v>
      </c>
      <c r="J12" s="6">
        <v>1</v>
      </c>
      <c r="K12" s="10">
        <f t="shared" si="0"/>
        <v>0.122</v>
      </c>
    </row>
    <row r="13" spans="1:11" ht="12.75" customHeight="1">
      <c r="A13" s="8" t="s">
        <v>7</v>
      </c>
      <c r="B13" s="9">
        <v>710</v>
      </c>
      <c r="C13" s="8" t="s">
        <v>6</v>
      </c>
      <c r="D13" s="6">
        <v>1</v>
      </c>
      <c r="E13" s="10">
        <f t="shared" si="1"/>
        <v>3.5999999999999997E-2</v>
      </c>
      <c r="G13" s="8" t="s">
        <v>5</v>
      </c>
      <c r="H13" s="9">
        <v>1090</v>
      </c>
      <c r="I13" s="8" t="s">
        <v>6</v>
      </c>
      <c r="J13" s="6">
        <v>1</v>
      </c>
      <c r="K13" s="10">
        <f t="shared" si="0"/>
        <v>0.126</v>
      </c>
    </row>
    <row r="14" spans="1:11" ht="12.75" customHeight="1">
      <c r="A14" s="8" t="s">
        <v>7</v>
      </c>
      <c r="B14" s="9">
        <v>730</v>
      </c>
      <c r="C14" s="8" t="s">
        <v>6</v>
      </c>
      <c r="D14" s="6">
        <v>1</v>
      </c>
      <c r="E14" s="10">
        <f t="shared" si="1"/>
        <v>3.6999999999999998E-2</v>
      </c>
      <c r="G14" s="8" t="s">
        <v>5</v>
      </c>
      <c r="H14" s="9">
        <v>1100</v>
      </c>
      <c r="I14" s="8" t="s">
        <v>6</v>
      </c>
      <c r="J14" s="6">
        <v>1</v>
      </c>
      <c r="K14" s="10">
        <f t="shared" si="0"/>
        <v>0.127</v>
      </c>
    </row>
    <row r="15" spans="1:11" ht="12.75" customHeight="1">
      <c r="A15" s="8" t="s">
        <v>7</v>
      </c>
      <c r="B15" s="9">
        <v>750</v>
      </c>
      <c r="C15" s="8" t="s">
        <v>6</v>
      </c>
      <c r="D15" s="6">
        <v>1</v>
      </c>
      <c r="E15" s="10">
        <f t="shared" si="1"/>
        <v>3.7999999999999999E-2</v>
      </c>
      <c r="G15" s="8" t="s">
        <v>5</v>
      </c>
      <c r="H15" s="9">
        <v>1120</v>
      </c>
      <c r="I15" s="8" t="s">
        <v>6</v>
      </c>
      <c r="J15" s="6">
        <v>1</v>
      </c>
      <c r="K15" s="10">
        <f t="shared" si="0"/>
        <v>0.129</v>
      </c>
    </row>
    <row r="16" spans="1:11" ht="12.75" customHeight="1">
      <c r="A16" s="8" t="s">
        <v>7</v>
      </c>
      <c r="B16" s="9">
        <v>800</v>
      </c>
      <c r="C16" s="8" t="s">
        <v>6</v>
      </c>
      <c r="D16" s="6">
        <v>1</v>
      </c>
      <c r="E16" s="10">
        <f t="shared" si="1"/>
        <v>4.1000000000000002E-2</v>
      </c>
      <c r="G16" s="8" t="s">
        <v>5</v>
      </c>
      <c r="H16" s="9">
        <v>1132</v>
      </c>
      <c r="I16" s="8" t="s">
        <v>6</v>
      </c>
      <c r="J16" s="6">
        <v>1</v>
      </c>
      <c r="K16" s="10">
        <f t="shared" si="0"/>
        <v>0.13</v>
      </c>
    </row>
    <row r="17" spans="1:11" ht="12.75" customHeight="1">
      <c r="A17" s="8" t="s">
        <v>7</v>
      </c>
      <c r="B17" s="9">
        <v>810</v>
      </c>
      <c r="C17" s="8" t="s">
        <v>6</v>
      </c>
      <c r="D17" s="6">
        <v>1</v>
      </c>
      <c r="E17" s="10">
        <f t="shared" si="1"/>
        <v>4.1000000000000002E-2</v>
      </c>
      <c r="G17" s="8" t="s">
        <v>5</v>
      </c>
      <c r="H17" s="9">
        <v>1157</v>
      </c>
      <c r="I17" s="8" t="s">
        <v>6</v>
      </c>
      <c r="J17" s="6">
        <v>1</v>
      </c>
      <c r="K17" s="10">
        <f t="shared" si="0"/>
        <v>0.13300000000000001</v>
      </c>
    </row>
    <row r="18" spans="1:11" ht="12.75" customHeight="1">
      <c r="A18" s="8" t="s">
        <v>7</v>
      </c>
      <c r="B18" s="9">
        <v>850</v>
      </c>
      <c r="C18" s="8" t="s">
        <v>6</v>
      </c>
      <c r="D18" s="6">
        <v>1</v>
      </c>
      <c r="E18" s="10">
        <f t="shared" si="1"/>
        <v>4.2999999999999997E-2</v>
      </c>
      <c r="G18" s="8" t="s">
        <v>5</v>
      </c>
      <c r="H18" s="9">
        <v>1180</v>
      </c>
      <c r="I18" s="8" t="s">
        <v>6</v>
      </c>
      <c r="J18" s="6">
        <v>1</v>
      </c>
      <c r="K18" s="10">
        <f t="shared" si="0"/>
        <v>0.13600000000000001</v>
      </c>
    </row>
    <row r="19" spans="1:11" ht="12.75" customHeight="1">
      <c r="A19" s="8" t="s">
        <v>7</v>
      </c>
      <c r="B19" s="9">
        <v>900</v>
      </c>
      <c r="C19" s="8" t="s">
        <v>6</v>
      </c>
      <c r="D19" s="6">
        <v>1</v>
      </c>
      <c r="E19" s="10">
        <f t="shared" si="1"/>
        <v>4.5999999999999999E-2</v>
      </c>
      <c r="G19" s="8" t="s">
        <v>5</v>
      </c>
      <c r="H19" s="9">
        <v>1200</v>
      </c>
      <c r="I19" s="8" t="s">
        <v>6</v>
      </c>
      <c r="J19" s="6">
        <v>1</v>
      </c>
      <c r="K19" s="10">
        <f t="shared" si="0"/>
        <v>0.13800000000000001</v>
      </c>
    </row>
    <row r="20" spans="1:11" ht="12.75" customHeight="1">
      <c r="A20" s="8" t="s">
        <v>7</v>
      </c>
      <c r="B20" s="9">
        <v>910</v>
      </c>
      <c r="C20" s="8" t="s">
        <v>6</v>
      </c>
      <c r="D20" s="6">
        <v>1</v>
      </c>
      <c r="E20" s="10">
        <f t="shared" si="1"/>
        <v>4.5999999999999999E-2</v>
      </c>
      <c r="G20" s="8" t="s">
        <v>5</v>
      </c>
      <c r="H20" s="9">
        <v>1213</v>
      </c>
      <c r="I20" s="8" t="s">
        <v>6</v>
      </c>
      <c r="J20" s="6">
        <v>1</v>
      </c>
      <c r="K20" s="10">
        <f t="shared" si="0"/>
        <v>0.14000000000000001</v>
      </c>
    </row>
    <row r="21" spans="1:11" ht="12.75" customHeight="1">
      <c r="A21" s="8" t="s">
        <v>7</v>
      </c>
      <c r="B21" s="9">
        <v>950</v>
      </c>
      <c r="C21" s="8" t="s">
        <v>6</v>
      </c>
      <c r="D21" s="6">
        <v>1</v>
      </c>
      <c r="E21" s="10">
        <f t="shared" si="1"/>
        <v>4.8000000000000001E-2</v>
      </c>
      <c r="G21" s="8" t="s">
        <v>5</v>
      </c>
      <c r="H21" s="9">
        <v>1230</v>
      </c>
      <c r="I21" s="8" t="s">
        <v>6</v>
      </c>
      <c r="J21" s="6">
        <v>1</v>
      </c>
      <c r="K21" s="10">
        <f t="shared" si="0"/>
        <v>0.14199999999999999</v>
      </c>
    </row>
    <row r="22" spans="1:11" ht="12.75" customHeight="1">
      <c r="A22" s="8" t="s">
        <v>7</v>
      </c>
      <c r="B22" s="9">
        <v>1000</v>
      </c>
      <c r="C22" s="8" t="s">
        <v>6</v>
      </c>
      <c r="D22" s="6">
        <v>1</v>
      </c>
      <c r="E22" s="10">
        <f t="shared" si="1"/>
        <v>5.0999999999999997E-2</v>
      </c>
      <c r="G22" s="8" t="s">
        <v>5</v>
      </c>
      <c r="H22" s="9">
        <v>1250</v>
      </c>
      <c r="I22" s="8" t="s">
        <v>6</v>
      </c>
      <c r="J22" s="6">
        <v>1</v>
      </c>
      <c r="K22" s="6">
        <f t="shared" ref="K22:K52" si="2">ROUND(H22*J22/25.4*0.002925,3)</f>
        <v>0.14399999999999999</v>
      </c>
    </row>
    <row r="23" spans="1:11" ht="12.75" customHeight="1">
      <c r="A23" s="8" t="s">
        <v>7</v>
      </c>
      <c r="B23" s="9">
        <v>1018</v>
      </c>
      <c r="C23" s="8" t="s">
        <v>6</v>
      </c>
      <c r="D23" s="6">
        <v>1</v>
      </c>
      <c r="E23" s="10">
        <f t="shared" si="1"/>
        <v>5.1999999999999998E-2</v>
      </c>
      <c r="G23" s="8" t="s">
        <v>5</v>
      </c>
      <c r="H23" s="9">
        <v>1280</v>
      </c>
      <c r="I23" s="8" t="s">
        <v>6</v>
      </c>
      <c r="J23" s="6">
        <v>1</v>
      </c>
      <c r="K23" s="6">
        <f t="shared" si="2"/>
        <v>0.14699999999999999</v>
      </c>
    </row>
    <row r="24" spans="1:11" ht="12.75" customHeight="1">
      <c r="A24" s="8" t="s">
        <v>7</v>
      </c>
      <c r="B24" s="9">
        <v>1060</v>
      </c>
      <c r="C24" s="8" t="s">
        <v>6</v>
      </c>
      <c r="D24" s="6">
        <v>1</v>
      </c>
      <c r="E24" s="10">
        <f t="shared" si="1"/>
        <v>5.3999999999999999E-2</v>
      </c>
      <c r="G24" s="8" t="s">
        <v>5</v>
      </c>
      <c r="H24" s="9">
        <v>1320</v>
      </c>
      <c r="I24" s="8" t="s">
        <v>6</v>
      </c>
      <c r="J24" s="6">
        <v>1</v>
      </c>
      <c r="K24" s="6">
        <f t="shared" si="2"/>
        <v>0.152</v>
      </c>
    </row>
    <row r="25" spans="1:11" ht="12.75" customHeight="1">
      <c r="A25" s="8" t="s">
        <v>7</v>
      </c>
      <c r="B25" s="9">
        <v>1120</v>
      </c>
      <c r="C25" s="8" t="s">
        <v>6</v>
      </c>
      <c r="D25" s="6">
        <v>1</v>
      </c>
      <c r="E25" s="10">
        <f t="shared" si="1"/>
        <v>5.7000000000000002E-2</v>
      </c>
      <c r="G25" s="8" t="s">
        <v>5</v>
      </c>
      <c r="H25" s="9">
        <v>1400</v>
      </c>
      <c r="I25" s="8" t="s">
        <v>6</v>
      </c>
      <c r="J25" s="6">
        <v>1</v>
      </c>
      <c r="K25" s="6">
        <f t="shared" si="2"/>
        <v>0.161</v>
      </c>
    </row>
    <row r="26" spans="1:11" ht="12.75" customHeight="1">
      <c r="A26" s="8" t="s">
        <v>7</v>
      </c>
      <c r="B26" s="9">
        <v>1150</v>
      </c>
      <c r="C26" s="8" t="s">
        <v>6</v>
      </c>
      <c r="D26" s="6">
        <v>1</v>
      </c>
      <c r="E26" s="10">
        <f t="shared" si="1"/>
        <v>5.8000000000000003E-2</v>
      </c>
      <c r="G26" s="8" t="s">
        <v>5</v>
      </c>
      <c r="H26" s="9">
        <v>1450</v>
      </c>
      <c r="I26" s="8" t="s">
        <v>6</v>
      </c>
      <c r="J26" s="6">
        <v>1</v>
      </c>
      <c r="K26" s="6">
        <f t="shared" si="2"/>
        <v>0.16700000000000001</v>
      </c>
    </row>
    <row r="27" spans="1:11" ht="12.75" customHeight="1">
      <c r="A27" s="8" t="s">
        <v>7</v>
      </c>
      <c r="B27" s="9">
        <v>1180</v>
      </c>
      <c r="C27" s="8" t="s">
        <v>6</v>
      </c>
      <c r="D27" s="6">
        <v>1</v>
      </c>
      <c r="E27" s="10">
        <f t="shared" si="1"/>
        <v>0.06</v>
      </c>
      <c r="G27" s="8" t="s">
        <v>5</v>
      </c>
      <c r="H27" s="9">
        <v>1500</v>
      </c>
      <c r="I27" s="8" t="s">
        <v>6</v>
      </c>
      <c r="J27" s="6">
        <v>1</v>
      </c>
      <c r="K27" s="6">
        <f t="shared" si="2"/>
        <v>0.17299999999999999</v>
      </c>
    </row>
    <row r="28" spans="1:11" ht="12.75" customHeight="1">
      <c r="A28" s="8" t="s">
        <v>7</v>
      </c>
      <c r="B28" s="9">
        <v>1200</v>
      </c>
      <c r="C28" s="8" t="s">
        <v>6</v>
      </c>
      <c r="D28" s="6">
        <v>1</v>
      </c>
      <c r="E28" s="10">
        <f t="shared" si="1"/>
        <v>6.0999999999999999E-2</v>
      </c>
      <c r="G28" s="8" t="s">
        <v>5</v>
      </c>
      <c r="H28" s="9">
        <v>1525</v>
      </c>
      <c r="I28" s="8" t="s">
        <v>6</v>
      </c>
      <c r="J28" s="6">
        <v>1</v>
      </c>
      <c r="K28" s="6">
        <f t="shared" si="2"/>
        <v>0.17599999999999999</v>
      </c>
    </row>
    <row r="29" spans="1:11" ht="12.75" customHeight="1">
      <c r="A29" s="8" t="s">
        <v>7</v>
      </c>
      <c r="B29" s="9">
        <v>1250</v>
      </c>
      <c r="C29" s="8" t="s">
        <v>6</v>
      </c>
      <c r="D29" s="6">
        <v>1</v>
      </c>
      <c r="E29" s="10">
        <f t="shared" si="1"/>
        <v>6.3E-2</v>
      </c>
      <c r="G29" s="8" t="s">
        <v>5</v>
      </c>
      <c r="H29" s="9">
        <v>1570</v>
      </c>
      <c r="I29" s="8" t="s">
        <v>6</v>
      </c>
      <c r="J29" s="6">
        <v>1</v>
      </c>
      <c r="K29" s="6">
        <f t="shared" si="2"/>
        <v>0.18099999999999999</v>
      </c>
    </row>
    <row r="30" spans="1:11" ht="12.75" customHeight="1">
      <c r="A30" s="8" t="s">
        <v>7</v>
      </c>
      <c r="B30" s="9">
        <v>1270</v>
      </c>
      <c r="C30" s="8" t="s">
        <v>6</v>
      </c>
      <c r="D30" s="6">
        <v>1</v>
      </c>
      <c r="E30" s="10">
        <f t="shared" si="1"/>
        <v>6.5000000000000002E-2</v>
      </c>
      <c r="G30" s="8" t="s">
        <v>5</v>
      </c>
      <c r="H30" s="9">
        <v>1600</v>
      </c>
      <c r="I30" s="8" t="s">
        <v>6</v>
      </c>
      <c r="J30" s="6">
        <v>1</v>
      </c>
      <c r="K30" s="6">
        <f t="shared" si="2"/>
        <v>0.184</v>
      </c>
    </row>
    <row r="31" spans="1:11" ht="12.75" customHeight="1">
      <c r="A31" s="8" t="s">
        <v>7</v>
      </c>
      <c r="B31" s="9">
        <v>1280</v>
      </c>
      <c r="C31" s="8" t="s">
        <v>6</v>
      </c>
      <c r="D31" s="6">
        <v>1</v>
      </c>
      <c r="E31" s="10">
        <f t="shared" si="1"/>
        <v>6.5000000000000002E-2</v>
      </c>
      <c r="G31" s="8" t="s">
        <v>5</v>
      </c>
      <c r="H31" s="9">
        <v>1670</v>
      </c>
      <c r="I31" s="8" t="s">
        <v>6</v>
      </c>
      <c r="J31" s="6">
        <v>1</v>
      </c>
      <c r="K31" s="6">
        <f t="shared" si="2"/>
        <v>0.192</v>
      </c>
    </row>
    <row r="32" spans="1:11" ht="12.75" customHeight="1">
      <c r="A32" s="8" t="s">
        <v>7</v>
      </c>
      <c r="B32" s="9">
        <v>1320</v>
      </c>
      <c r="C32" s="8" t="s">
        <v>6</v>
      </c>
      <c r="D32" s="6">
        <v>1</v>
      </c>
      <c r="E32" s="10">
        <f t="shared" si="1"/>
        <v>6.7000000000000004E-2</v>
      </c>
      <c r="G32" s="8" t="s">
        <v>5</v>
      </c>
      <c r="H32" s="9">
        <v>1700</v>
      </c>
      <c r="I32" s="8" t="s">
        <v>6</v>
      </c>
      <c r="J32" s="6">
        <v>1</v>
      </c>
      <c r="K32" s="6">
        <f t="shared" si="2"/>
        <v>0.19600000000000001</v>
      </c>
    </row>
    <row r="33" spans="1:11" ht="12.75" customHeight="1">
      <c r="A33" s="8" t="s">
        <v>7</v>
      </c>
      <c r="B33" s="9">
        <v>1400</v>
      </c>
      <c r="C33" s="8" t="s">
        <v>6</v>
      </c>
      <c r="D33" s="6">
        <v>1</v>
      </c>
      <c r="E33" s="10">
        <f t="shared" si="1"/>
        <v>7.0999999999999994E-2</v>
      </c>
      <c r="G33" s="8" t="s">
        <v>5</v>
      </c>
      <c r="H33" s="9">
        <v>1750</v>
      </c>
      <c r="I33" s="8" t="s">
        <v>6</v>
      </c>
      <c r="J33" s="6">
        <v>1</v>
      </c>
      <c r="K33" s="6">
        <f t="shared" si="2"/>
        <v>0.20200000000000001</v>
      </c>
    </row>
    <row r="34" spans="1:11" ht="12.75" customHeight="1">
      <c r="A34" s="8" t="s">
        <v>7</v>
      </c>
      <c r="B34" s="9">
        <v>1500</v>
      </c>
      <c r="C34" s="8" t="s">
        <v>6</v>
      </c>
      <c r="D34" s="6">
        <v>1</v>
      </c>
      <c r="E34" s="10">
        <f t="shared" si="1"/>
        <v>7.5999999999999998E-2</v>
      </c>
      <c r="G34" s="8" t="s">
        <v>5</v>
      </c>
      <c r="H34" s="9">
        <v>1800</v>
      </c>
      <c r="I34" s="8" t="s">
        <v>6</v>
      </c>
      <c r="J34" s="6">
        <v>1</v>
      </c>
      <c r="K34" s="6">
        <f t="shared" si="2"/>
        <v>0.20699999999999999</v>
      </c>
    </row>
    <row r="35" spans="1:11" ht="12.75" customHeight="1">
      <c r="A35" s="8" t="s">
        <v>7</v>
      </c>
      <c r="B35" s="9">
        <v>1600</v>
      </c>
      <c r="C35" s="8" t="s">
        <v>6</v>
      </c>
      <c r="D35" s="6">
        <v>1</v>
      </c>
      <c r="E35" s="10">
        <f t="shared" si="1"/>
        <v>8.1000000000000003E-2</v>
      </c>
      <c r="G35" s="8" t="s">
        <v>5</v>
      </c>
      <c r="H35" s="9">
        <v>1850</v>
      </c>
      <c r="I35" s="8" t="s">
        <v>6</v>
      </c>
      <c r="J35" s="6">
        <v>1</v>
      </c>
      <c r="K35" s="6">
        <f t="shared" si="2"/>
        <v>0.21299999999999999</v>
      </c>
    </row>
    <row r="36" spans="1:11" ht="12.75" customHeight="1">
      <c r="A36" s="8" t="s">
        <v>7</v>
      </c>
      <c r="B36" s="9">
        <v>1700</v>
      </c>
      <c r="C36" s="8" t="s">
        <v>6</v>
      </c>
      <c r="D36" s="6">
        <v>1</v>
      </c>
      <c r="E36" s="10">
        <f t="shared" si="1"/>
        <v>8.5999999999999993E-2</v>
      </c>
      <c r="G36" s="8" t="s">
        <v>5</v>
      </c>
      <c r="H36" s="9">
        <v>1900</v>
      </c>
      <c r="I36" s="8" t="s">
        <v>6</v>
      </c>
      <c r="J36" s="6">
        <v>1</v>
      </c>
      <c r="K36" s="6">
        <f t="shared" si="2"/>
        <v>0.219</v>
      </c>
    </row>
    <row r="37" spans="1:11" ht="12.75" customHeight="1">
      <c r="A37" s="8" t="s">
        <v>7</v>
      </c>
      <c r="B37" s="9">
        <v>1800</v>
      </c>
      <c r="C37" s="8" t="s">
        <v>6</v>
      </c>
      <c r="D37" s="6">
        <v>1</v>
      </c>
      <c r="E37" s="10">
        <f t="shared" si="1"/>
        <v>9.0999999999999998E-2</v>
      </c>
      <c r="G37" s="8" t="s">
        <v>5</v>
      </c>
      <c r="H37" s="9">
        <v>1990</v>
      </c>
      <c r="I37" s="8" t="s">
        <v>6</v>
      </c>
      <c r="J37" s="6">
        <v>1</v>
      </c>
      <c r="K37" s="6">
        <f t="shared" si="2"/>
        <v>0.22900000000000001</v>
      </c>
    </row>
    <row r="38" spans="1:11" ht="12.75" customHeight="1">
      <c r="A38" s="8" t="s">
        <v>7</v>
      </c>
      <c r="B38" s="9">
        <v>1900</v>
      </c>
      <c r="C38" s="8" t="s">
        <v>6</v>
      </c>
      <c r="D38" s="6">
        <v>1</v>
      </c>
      <c r="E38" s="10">
        <f t="shared" si="1"/>
        <v>9.6000000000000002E-2</v>
      </c>
      <c r="G38" s="8" t="s">
        <v>5</v>
      </c>
      <c r="H38" s="9">
        <v>2000</v>
      </c>
      <c r="I38" s="8" t="s">
        <v>6</v>
      </c>
      <c r="J38" s="6">
        <v>1</v>
      </c>
      <c r="K38" s="6">
        <f t="shared" si="2"/>
        <v>0.23</v>
      </c>
    </row>
    <row r="39" spans="1:11" ht="12.75" customHeight="1">
      <c r="A39" s="8" t="s">
        <v>7</v>
      </c>
      <c r="B39" s="9">
        <v>2000</v>
      </c>
      <c r="C39" s="8" t="s">
        <v>6</v>
      </c>
      <c r="D39" s="6">
        <v>1</v>
      </c>
      <c r="E39" s="10">
        <f t="shared" si="1"/>
        <v>0.10199999999999999</v>
      </c>
      <c r="G39" s="8" t="s">
        <v>5</v>
      </c>
      <c r="H39" s="9">
        <v>2120</v>
      </c>
      <c r="I39" s="8" t="s">
        <v>6</v>
      </c>
      <c r="J39" s="6">
        <v>1</v>
      </c>
      <c r="K39" s="6">
        <f t="shared" si="2"/>
        <v>0.24399999999999999</v>
      </c>
    </row>
    <row r="40" spans="1:11" ht="12.75" customHeight="1">
      <c r="A40" s="8" t="s">
        <v>7</v>
      </c>
      <c r="B40" s="9">
        <v>2120</v>
      </c>
      <c r="C40" s="8" t="s">
        <v>6</v>
      </c>
      <c r="D40" s="6">
        <v>1</v>
      </c>
      <c r="E40" s="10">
        <f t="shared" si="1"/>
        <v>0.108</v>
      </c>
      <c r="G40" s="8" t="s">
        <v>5</v>
      </c>
      <c r="H40" s="9">
        <v>2130</v>
      </c>
      <c r="I40" s="8" t="s">
        <v>6</v>
      </c>
      <c r="J40" s="6">
        <v>1</v>
      </c>
      <c r="K40" s="6">
        <f t="shared" si="2"/>
        <v>0.245</v>
      </c>
    </row>
    <row r="41" spans="1:11" ht="12.75" customHeight="1">
      <c r="A41" s="8" t="s">
        <v>7</v>
      </c>
      <c r="B41" s="9">
        <v>2240</v>
      </c>
      <c r="C41" s="8" t="s">
        <v>6</v>
      </c>
      <c r="D41" s="6">
        <v>1</v>
      </c>
      <c r="E41" s="10">
        <f t="shared" si="1"/>
        <v>0.114</v>
      </c>
      <c r="G41" s="8" t="s">
        <v>5</v>
      </c>
      <c r="H41" s="9">
        <v>2240</v>
      </c>
      <c r="I41" s="8" t="s">
        <v>6</v>
      </c>
      <c r="J41" s="6">
        <v>1</v>
      </c>
      <c r="K41" s="6">
        <f t="shared" si="2"/>
        <v>0.25800000000000001</v>
      </c>
    </row>
    <row r="42" spans="1:11" ht="12.75" customHeight="1">
      <c r="A42" s="8" t="s">
        <v>7</v>
      </c>
      <c r="B42" s="9">
        <v>2360</v>
      </c>
      <c r="C42" s="8" t="s">
        <v>6</v>
      </c>
      <c r="D42" s="6">
        <v>1</v>
      </c>
      <c r="E42" s="10">
        <f t="shared" si="1"/>
        <v>0.12</v>
      </c>
      <c r="G42" s="8" t="s">
        <v>5</v>
      </c>
      <c r="H42" s="9">
        <v>2360</v>
      </c>
      <c r="I42" s="8" t="s">
        <v>6</v>
      </c>
      <c r="J42" s="6">
        <v>1</v>
      </c>
      <c r="K42" s="6">
        <f t="shared" si="2"/>
        <v>0.27200000000000002</v>
      </c>
    </row>
    <row r="43" spans="1:11" ht="12.75" customHeight="1">
      <c r="A43" s="8" t="s">
        <v>7</v>
      </c>
      <c r="B43" s="9">
        <v>2500</v>
      </c>
      <c r="C43" s="8" t="s">
        <v>6</v>
      </c>
      <c r="D43" s="6">
        <v>1</v>
      </c>
      <c r="E43" s="10">
        <f t="shared" si="1"/>
        <v>0.127</v>
      </c>
      <c r="G43" s="8" t="s">
        <v>5</v>
      </c>
      <c r="H43" s="9">
        <v>2400</v>
      </c>
      <c r="I43" s="8" t="s">
        <v>6</v>
      </c>
      <c r="J43" s="6">
        <v>1</v>
      </c>
      <c r="K43" s="6">
        <f t="shared" si="2"/>
        <v>0.27600000000000002</v>
      </c>
    </row>
    <row r="44" spans="1:11" ht="12.75" customHeight="1">
      <c r="A44" s="8" t="s">
        <v>7</v>
      </c>
      <c r="B44" s="9">
        <v>2600</v>
      </c>
      <c r="C44" s="8" t="s">
        <v>6</v>
      </c>
      <c r="D44" s="6">
        <v>1</v>
      </c>
      <c r="E44" s="10">
        <f t="shared" si="1"/>
        <v>0.13200000000000001</v>
      </c>
      <c r="G44" s="8" t="s">
        <v>5</v>
      </c>
      <c r="H44" s="9">
        <v>2500</v>
      </c>
      <c r="I44" s="8" t="s">
        <v>6</v>
      </c>
      <c r="J44" s="6">
        <v>1</v>
      </c>
      <c r="K44" s="6">
        <f t="shared" si="2"/>
        <v>0.28799999999999998</v>
      </c>
    </row>
    <row r="45" spans="1:11" ht="12.75" customHeight="1">
      <c r="A45" s="8" t="s">
        <v>7</v>
      </c>
      <c r="B45" s="9">
        <v>2624</v>
      </c>
      <c r="C45" s="8" t="s">
        <v>6</v>
      </c>
      <c r="D45" s="6">
        <v>1</v>
      </c>
      <c r="E45" s="10">
        <f t="shared" si="1"/>
        <v>0.13300000000000001</v>
      </c>
      <c r="G45" s="8" t="s">
        <v>5</v>
      </c>
      <c r="H45" s="9">
        <v>2532</v>
      </c>
      <c r="I45" s="8" t="s">
        <v>6</v>
      </c>
      <c r="J45" s="6">
        <v>1</v>
      </c>
      <c r="K45" s="6">
        <f t="shared" si="2"/>
        <v>0.29199999999999998</v>
      </c>
    </row>
    <row r="46" spans="1:11" ht="12.75" customHeight="1">
      <c r="A46" s="8" t="s">
        <v>7</v>
      </c>
      <c r="B46" s="9">
        <v>2650</v>
      </c>
      <c r="C46" s="8" t="s">
        <v>6</v>
      </c>
      <c r="D46" s="6">
        <v>1</v>
      </c>
      <c r="E46" s="10">
        <f t="shared" si="1"/>
        <v>0.13500000000000001</v>
      </c>
      <c r="G46" s="8" t="s">
        <v>5</v>
      </c>
      <c r="H46" s="9">
        <v>2650</v>
      </c>
      <c r="I46" s="8" t="s">
        <v>6</v>
      </c>
      <c r="J46" s="6">
        <v>1</v>
      </c>
      <c r="K46" s="6">
        <f t="shared" si="2"/>
        <v>0.30499999999999999</v>
      </c>
    </row>
    <row r="47" spans="1:11" ht="12.75" customHeight="1">
      <c r="A47" s="8" t="s">
        <v>5</v>
      </c>
      <c r="B47" s="9">
        <v>500</v>
      </c>
      <c r="C47" s="8" t="s">
        <v>6</v>
      </c>
      <c r="D47" s="6">
        <v>1</v>
      </c>
      <c r="E47" s="10">
        <f t="shared" ref="E47:E52" si="3">ROUND(B47/25.4*D47*0.002925,3)</f>
        <v>5.8000000000000003E-2</v>
      </c>
      <c r="G47" s="8" t="s">
        <v>5</v>
      </c>
      <c r="H47" s="9">
        <v>2800</v>
      </c>
      <c r="I47" s="8" t="s">
        <v>6</v>
      </c>
      <c r="J47" s="6">
        <v>1</v>
      </c>
      <c r="K47" s="6">
        <f t="shared" si="2"/>
        <v>0.32200000000000001</v>
      </c>
    </row>
    <row r="48" spans="1:11" ht="12.75" customHeight="1">
      <c r="A48" s="8" t="s">
        <v>5</v>
      </c>
      <c r="B48" s="9">
        <v>532</v>
      </c>
      <c r="C48" s="8" t="s">
        <v>6</v>
      </c>
      <c r="D48" s="6">
        <v>1</v>
      </c>
      <c r="E48" s="10">
        <f t="shared" si="3"/>
        <v>6.0999999999999999E-2</v>
      </c>
      <c r="G48" s="8" t="s">
        <v>5</v>
      </c>
      <c r="H48" s="9">
        <v>2997</v>
      </c>
      <c r="I48" s="8" t="s">
        <v>6</v>
      </c>
      <c r="J48" s="6">
        <v>1</v>
      </c>
      <c r="K48" s="6">
        <f t="shared" si="2"/>
        <v>0.34499999999999997</v>
      </c>
    </row>
    <row r="49" spans="1:11" ht="12.75" customHeight="1">
      <c r="A49" s="8" t="s">
        <v>5</v>
      </c>
      <c r="B49" s="9">
        <v>560</v>
      </c>
      <c r="C49" s="8" t="s">
        <v>6</v>
      </c>
      <c r="D49" s="6">
        <v>1</v>
      </c>
      <c r="E49" s="10">
        <f t="shared" si="3"/>
        <v>6.4000000000000001E-2</v>
      </c>
      <c r="G49" s="8" t="s">
        <v>5</v>
      </c>
      <c r="H49" s="9">
        <v>3000</v>
      </c>
      <c r="I49" s="8" t="s">
        <v>6</v>
      </c>
      <c r="J49" s="6">
        <v>1</v>
      </c>
      <c r="K49" s="6">
        <f t="shared" si="2"/>
        <v>0.34499999999999997</v>
      </c>
    </row>
    <row r="50" spans="1:11" ht="12.75" customHeight="1">
      <c r="A50" s="8" t="s">
        <v>5</v>
      </c>
      <c r="B50" s="9">
        <v>600</v>
      </c>
      <c r="C50" s="8" t="s">
        <v>6</v>
      </c>
      <c r="D50" s="6">
        <v>1</v>
      </c>
      <c r="E50" s="10">
        <f t="shared" si="3"/>
        <v>6.9000000000000006E-2</v>
      </c>
      <c r="G50" s="8" t="s">
        <v>5</v>
      </c>
      <c r="H50" s="9">
        <v>3030</v>
      </c>
      <c r="I50" s="8" t="s">
        <v>6</v>
      </c>
      <c r="J50" s="6">
        <v>1</v>
      </c>
      <c r="K50" s="6">
        <f t="shared" si="2"/>
        <v>0.34899999999999998</v>
      </c>
    </row>
    <row r="51" spans="1:11" ht="12.75" customHeight="1">
      <c r="A51" s="8" t="s">
        <v>5</v>
      </c>
      <c r="B51" s="9">
        <v>630</v>
      </c>
      <c r="C51" s="8" t="s">
        <v>6</v>
      </c>
      <c r="D51" s="6">
        <v>1</v>
      </c>
      <c r="E51" s="10">
        <f t="shared" si="3"/>
        <v>7.2999999999999995E-2</v>
      </c>
      <c r="G51" s="8" t="s">
        <v>5</v>
      </c>
      <c r="H51" s="9">
        <v>3150</v>
      </c>
      <c r="I51" s="8" t="s">
        <v>6</v>
      </c>
      <c r="J51" s="6">
        <v>1</v>
      </c>
      <c r="K51" s="6">
        <f t="shared" si="2"/>
        <v>0.36299999999999999</v>
      </c>
    </row>
    <row r="52" spans="1:11" ht="12.75" customHeight="1">
      <c r="A52" s="8" t="s">
        <v>5</v>
      </c>
      <c r="B52" s="9">
        <v>670</v>
      </c>
      <c r="C52" s="8" t="s">
        <v>6</v>
      </c>
      <c r="D52" s="6">
        <v>1</v>
      </c>
      <c r="E52" s="10">
        <f t="shared" si="3"/>
        <v>7.6999999999999999E-2</v>
      </c>
      <c r="G52" s="8" t="s">
        <v>5</v>
      </c>
      <c r="H52" s="9">
        <v>3350</v>
      </c>
      <c r="I52" s="8" t="s">
        <v>6</v>
      </c>
      <c r="J52" s="6">
        <v>1</v>
      </c>
      <c r="K52" s="6">
        <f t="shared" si="2"/>
        <v>0.38600000000000001</v>
      </c>
    </row>
    <row r="53" spans="1:11" ht="12.75" customHeight="1">
      <c r="A53" s="8" t="s">
        <v>5</v>
      </c>
      <c r="B53" s="9">
        <v>3550</v>
      </c>
      <c r="C53" s="8" t="s">
        <v>6</v>
      </c>
      <c r="D53" s="6">
        <v>1</v>
      </c>
      <c r="E53" s="6">
        <f>ROUND(B53*D53/25.4*0.002925,3)</f>
        <v>0.40899999999999997</v>
      </c>
      <c r="G53" s="8" t="s">
        <v>8</v>
      </c>
      <c r="H53" s="9">
        <v>2210</v>
      </c>
      <c r="I53" s="8" t="s">
        <v>6</v>
      </c>
      <c r="J53" s="6">
        <v>1</v>
      </c>
      <c r="K53" s="6">
        <f t="shared" ref="K53:K91" si="4">ROUND(H53*J53/25.4*0.004896,3)</f>
        <v>0.42599999999999999</v>
      </c>
    </row>
    <row r="54" spans="1:11" ht="12.75" customHeight="1">
      <c r="A54" s="8" t="s">
        <v>5</v>
      </c>
      <c r="B54" s="9">
        <v>3580</v>
      </c>
      <c r="C54" s="8" t="s">
        <v>6</v>
      </c>
      <c r="D54" s="6">
        <v>1</v>
      </c>
      <c r="E54" s="6">
        <f>ROUND(B54*D54/25.4*0.002925,3)</f>
        <v>0.41199999999999998</v>
      </c>
      <c r="G54" s="8" t="s">
        <v>8</v>
      </c>
      <c r="H54" s="9">
        <v>2240</v>
      </c>
      <c r="I54" s="8" t="s">
        <v>6</v>
      </c>
      <c r="J54" s="6">
        <v>1</v>
      </c>
      <c r="K54" s="6">
        <f t="shared" si="4"/>
        <v>0.432</v>
      </c>
    </row>
    <row r="55" spans="1:11" ht="12.75" customHeight="1">
      <c r="A55" s="8" t="s">
        <v>5</v>
      </c>
      <c r="B55" s="9">
        <v>3750</v>
      </c>
      <c r="C55" s="8" t="s">
        <v>6</v>
      </c>
      <c r="D55" s="6">
        <v>1</v>
      </c>
      <c r="E55" s="6">
        <f>ROUND(B55*D55/25.4*0.002925,3)</f>
        <v>0.432</v>
      </c>
      <c r="G55" s="8" t="s">
        <v>8</v>
      </c>
      <c r="H55" s="9">
        <v>2350</v>
      </c>
      <c r="I55" s="8" t="s">
        <v>6</v>
      </c>
      <c r="J55" s="6">
        <v>1</v>
      </c>
      <c r="K55" s="6">
        <f t="shared" si="4"/>
        <v>0.45300000000000001</v>
      </c>
    </row>
    <row r="56" spans="1:11" ht="12.75" customHeight="1">
      <c r="A56" s="8" t="s">
        <v>5</v>
      </c>
      <c r="B56" s="9">
        <v>4000</v>
      </c>
      <c r="C56" s="8" t="s">
        <v>6</v>
      </c>
      <c r="D56" s="6">
        <v>1</v>
      </c>
      <c r="E56" s="6">
        <f>ROUND(B56*D56/25.4*0.002925,3)</f>
        <v>0.46100000000000002</v>
      </c>
      <c r="G56" s="8" t="s">
        <v>8</v>
      </c>
      <c r="H56" s="9">
        <v>2360</v>
      </c>
      <c r="I56" s="8" t="s">
        <v>6</v>
      </c>
      <c r="J56" s="6">
        <v>1</v>
      </c>
      <c r="K56" s="6">
        <f t="shared" si="4"/>
        <v>0.45500000000000002</v>
      </c>
    </row>
    <row r="57" spans="1:11" ht="12.75" customHeight="1">
      <c r="A57" s="8" t="s">
        <v>5</v>
      </c>
      <c r="B57" s="9">
        <v>4250</v>
      </c>
      <c r="C57" s="8" t="s">
        <v>6</v>
      </c>
      <c r="D57" s="6">
        <v>1</v>
      </c>
      <c r="E57" s="6">
        <f>ROUND(B57*D57/25.4*0.002925,3)</f>
        <v>0.48899999999999999</v>
      </c>
      <c r="G57" s="8" t="s">
        <v>8</v>
      </c>
      <c r="H57" s="9">
        <v>2400</v>
      </c>
      <c r="I57" s="8" t="s">
        <v>6</v>
      </c>
      <c r="J57" s="6">
        <v>1</v>
      </c>
      <c r="K57" s="6">
        <f t="shared" si="4"/>
        <v>0.46300000000000002</v>
      </c>
    </row>
    <row r="58" spans="1:11" ht="12.75" customHeight="1">
      <c r="A58" s="8" t="s">
        <v>9</v>
      </c>
      <c r="B58" s="9">
        <v>2886</v>
      </c>
      <c r="C58" s="8" t="s">
        <v>10</v>
      </c>
      <c r="D58" s="6">
        <v>1</v>
      </c>
      <c r="E58" s="6">
        <f>ROUND(B58*D58/25.4*0.0038*4,3)</f>
        <v>1.7270000000000001</v>
      </c>
      <c r="G58" s="8" t="s">
        <v>8</v>
      </c>
      <c r="H58" s="9">
        <v>2438</v>
      </c>
      <c r="I58" s="8" t="s">
        <v>6</v>
      </c>
      <c r="J58" s="6">
        <v>1</v>
      </c>
      <c r="K58" s="6">
        <f t="shared" si="4"/>
        <v>0.47</v>
      </c>
    </row>
    <row r="59" spans="1:11" ht="12.75" customHeight="1">
      <c r="A59" s="8" t="s">
        <v>8</v>
      </c>
      <c r="B59" s="9">
        <v>630</v>
      </c>
      <c r="C59" s="8" t="s">
        <v>6</v>
      </c>
      <c r="D59" s="6">
        <v>1</v>
      </c>
      <c r="E59" s="6">
        <f t="shared" ref="E59:E103" si="5">ROUND(B59*D59/25.4*0.004896,3)</f>
        <v>0.121</v>
      </c>
      <c r="G59" s="8" t="s">
        <v>8</v>
      </c>
      <c r="H59" s="9">
        <v>2500</v>
      </c>
      <c r="I59" s="8" t="s">
        <v>6</v>
      </c>
      <c r="J59" s="6">
        <v>1</v>
      </c>
      <c r="K59" s="6">
        <f t="shared" si="4"/>
        <v>0.48199999999999998</v>
      </c>
    </row>
    <row r="60" spans="1:11" ht="12.75" customHeight="1">
      <c r="A60" s="8" t="s">
        <v>8</v>
      </c>
      <c r="B60" s="9">
        <v>670</v>
      </c>
      <c r="C60" s="8" t="s">
        <v>6</v>
      </c>
      <c r="D60" s="6">
        <v>1</v>
      </c>
      <c r="E60" s="6">
        <f t="shared" si="5"/>
        <v>0.129</v>
      </c>
      <c r="G60" s="8" t="s">
        <v>8</v>
      </c>
      <c r="H60" s="9">
        <v>2550</v>
      </c>
      <c r="I60" s="8" t="s">
        <v>6</v>
      </c>
      <c r="J60" s="6">
        <v>1</v>
      </c>
      <c r="K60" s="6">
        <f t="shared" si="4"/>
        <v>0.49199999999999999</v>
      </c>
    </row>
    <row r="61" spans="1:11" ht="12.75" customHeight="1">
      <c r="A61" s="8" t="s">
        <v>8</v>
      </c>
      <c r="B61" s="9">
        <v>710</v>
      </c>
      <c r="C61" s="8" t="s">
        <v>6</v>
      </c>
      <c r="D61" s="6">
        <v>1</v>
      </c>
      <c r="E61" s="6">
        <f t="shared" si="5"/>
        <v>0.13700000000000001</v>
      </c>
      <c r="G61" s="8" t="s">
        <v>8</v>
      </c>
      <c r="H61" s="9">
        <v>2600</v>
      </c>
      <c r="I61" s="8" t="s">
        <v>6</v>
      </c>
      <c r="J61" s="6">
        <v>1</v>
      </c>
      <c r="K61" s="6">
        <f t="shared" si="4"/>
        <v>0.501</v>
      </c>
    </row>
    <row r="62" spans="1:11" ht="12.75" customHeight="1">
      <c r="A62" s="8" t="s">
        <v>8</v>
      </c>
      <c r="B62" s="9">
        <v>750</v>
      </c>
      <c r="C62" s="8" t="s">
        <v>6</v>
      </c>
      <c r="D62" s="6">
        <v>1</v>
      </c>
      <c r="E62" s="6">
        <f t="shared" si="5"/>
        <v>0.14499999999999999</v>
      </c>
      <c r="G62" s="8" t="s">
        <v>8</v>
      </c>
      <c r="H62" s="9">
        <v>2610</v>
      </c>
      <c r="I62" s="8" t="s">
        <v>6</v>
      </c>
      <c r="J62" s="6">
        <v>1</v>
      </c>
      <c r="K62" s="6">
        <f t="shared" si="4"/>
        <v>0.503</v>
      </c>
    </row>
    <row r="63" spans="1:11" ht="12.75" customHeight="1">
      <c r="A63" s="8" t="s">
        <v>8</v>
      </c>
      <c r="B63" s="9">
        <v>800</v>
      </c>
      <c r="C63" s="8" t="s">
        <v>6</v>
      </c>
      <c r="D63" s="6">
        <v>1</v>
      </c>
      <c r="E63" s="6">
        <f t="shared" si="5"/>
        <v>0.154</v>
      </c>
      <c r="G63" s="8" t="s">
        <v>8</v>
      </c>
      <c r="H63" s="9">
        <v>2650</v>
      </c>
      <c r="I63" s="8" t="s">
        <v>6</v>
      </c>
      <c r="J63" s="6">
        <v>1</v>
      </c>
      <c r="K63" s="6">
        <f t="shared" si="4"/>
        <v>0.51100000000000001</v>
      </c>
    </row>
    <row r="64" spans="1:11" ht="12.75" customHeight="1">
      <c r="A64" s="8" t="s">
        <v>8</v>
      </c>
      <c r="B64" s="9">
        <v>850</v>
      </c>
      <c r="C64" s="8" t="s">
        <v>6</v>
      </c>
      <c r="D64" s="6">
        <v>1</v>
      </c>
      <c r="E64" s="6">
        <f t="shared" si="5"/>
        <v>0.16400000000000001</v>
      </c>
      <c r="G64" s="8" t="s">
        <v>8</v>
      </c>
      <c r="H64" s="9">
        <v>2690</v>
      </c>
      <c r="I64" s="8" t="s">
        <v>6</v>
      </c>
      <c r="J64" s="6">
        <v>1</v>
      </c>
      <c r="K64" s="6">
        <f t="shared" si="4"/>
        <v>0.51900000000000002</v>
      </c>
    </row>
    <row r="65" spans="1:11" ht="12.75" customHeight="1">
      <c r="A65" s="8" t="s">
        <v>8</v>
      </c>
      <c r="B65" s="9">
        <v>887</v>
      </c>
      <c r="C65" s="8" t="s">
        <v>6</v>
      </c>
      <c r="D65" s="6">
        <v>1</v>
      </c>
      <c r="E65" s="6">
        <f t="shared" si="5"/>
        <v>0.17100000000000001</v>
      </c>
      <c r="G65" s="8" t="s">
        <v>8</v>
      </c>
      <c r="H65" s="9">
        <v>2800</v>
      </c>
      <c r="I65" s="8" t="s">
        <v>6</v>
      </c>
      <c r="J65" s="6">
        <v>1</v>
      </c>
      <c r="K65" s="6">
        <f t="shared" si="4"/>
        <v>0.54</v>
      </c>
    </row>
    <row r="66" spans="1:11" ht="12.75" customHeight="1">
      <c r="A66" s="8" t="s">
        <v>8</v>
      </c>
      <c r="B66" s="9">
        <v>890</v>
      </c>
      <c r="C66" s="8" t="s">
        <v>6</v>
      </c>
      <c r="D66" s="6">
        <v>1</v>
      </c>
      <c r="E66" s="6">
        <f t="shared" si="5"/>
        <v>0.17199999999999999</v>
      </c>
      <c r="G66" s="8" t="s">
        <v>8</v>
      </c>
      <c r="H66" s="9">
        <v>2850</v>
      </c>
      <c r="I66" s="8" t="s">
        <v>6</v>
      </c>
      <c r="J66" s="6">
        <v>1</v>
      </c>
      <c r="K66" s="6">
        <f t="shared" si="4"/>
        <v>0.54900000000000004</v>
      </c>
    </row>
    <row r="67" spans="1:11" ht="12.75" customHeight="1">
      <c r="A67" s="8" t="s">
        <v>8</v>
      </c>
      <c r="B67" s="9">
        <v>900</v>
      </c>
      <c r="C67" s="8" t="s">
        <v>6</v>
      </c>
      <c r="D67" s="6">
        <v>1</v>
      </c>
      <c r="E67" s="6">
        <f t="shared" si="5"/>
        <v>0.17299999999999999</v>
      </c>
      <c r="G67" s="8" t="s">
        <v>8</v>
      </c>
      <c r="H67" s="9">
        <v>2900</v>
      </c>
      <c r="I67" s="8" t="s">
        <v>6</v>
      </c>
      <c r="J67" s="6">
        <v>1</v>
      </c>
      <c r="K67" s="6">
        <f t="shared" si="4"/>
        <v>0.55900000000000005</v>
      </c>
    </row>
    <row r="68" spans="1:11" ht="12.75" customHeight="1">
      <c r="A68" s="8" t="s">
        <v>8</v>
      </c>
      <c r="B68" s="9">
        <v>937</v>
      </c>
      <c r="C68" s="8" t="s">
        <v>6</v>
      </c>
      <c r="D68" s="6">
        <v>1</v>
      </c>
      <c r="E68" s="6">
        <f t="shared" si="5"/>
        <v>0.18099999999999999</v>
      </c>
      <c r="G68" s="8" t="s">
        <v>8</v>
      </c>
      <c r="H68" s="9">
        <v>2950</v>
      </c>
      <c r="I68" s="8" t="s">
        <v>6</v>
      </c>
      <c r="J68" s="6">
        <v>1</v>
      </c>
      <c r="K68" s="6">
        <f t="shared" si="4"/>
        <v>0.56899999999999995</v>
      </c>
    </row>
    <row r="69" spans="1:11" ht="12.75" customHeight="1">
      <c r="A69" s="8" t="s">
        <v>8</v>
      </c>
      <c r="B69" s="9">
        <v>950</v>
      </c>
      <c r="C69" s="8" t="s">
        <v>6</v>
      </c>
      <c r="D69" s="6">
        <v>1</v>
      </c>
      <c r="E69" s="6">
        <f t="shared" si="5"/>
        <v>0.183</v>
      </c>
      <c r="G69" s="8" t="s">
        <v>8</v>
      </c>
      <c r="H69" s="9">
        <v>2990</v>
      </c>
      <c r="I69" s="8" t="s">
        <v>6</v>
      </c>
      <c r="J69" s="6">
        <v>1</v>
      </c>
      <c r="K69" s="6">
        <f t="shared" si="4"/>
        <v>0.57599999999999996</v>
      </c>
    </row>
    <row r="70" spans="1:11" ht="12.75" customHeight="1">
      <c r="A70" s="8" t="s">
        <v>8</v>
      </c>
      <c r="B70" s="9">
        <v>987</v>
      </c>
      <c r="C70" s="8" t="s">
        <v>6</v>
      </c>
      <c r="D70" s="6">
        <v>1</v>
      </c>
      <c r="E70" s="6">
        <f t="shared" si="5"/>
        <v>0.19</v>
      </c>
      <c r="G70" s="8" t="s">
        <v>8</v>
      </c>
      <c r="H70" s="9">
        <v>3000</v>
      </c>
      <c r="I70" s="8" t="s">
        <v>6</v>
      </c>
      <c r="J70" s="6">
        <v>1</v>
      </c>
      <c r="K70" s="6">
        <f t="shared" si="4"/>
        <v>0.57799999999999996</v>
      </c>
    </row>
    <row r="71" spans="1:11" ht="12.75" customHeight="1">
      <c r="A71" s="8" t="s">
        <v>8</v>
      </c>
      <c r="B71" s="9">
        <v>1000</v>
      </c>
      <c r="C71" s="8" t="s">
        <v>6</v>
      </c>
      <c r="D71" s="6">
        <v>1</v>
      </c>
      <c r="E71" s="6">
        <f t="shared" si="5"/>
        <v>0.193</v>
      </c>
      <c r="G71" s="8" t="s">
        <v>8</v>
      </c>
      <c r="H71" s="9">
        <v>3048</v>
      </c>
      <c r="I71" s="8" t="s">
        <v>6</v>
      </c>
      <c r="J71" s="6">
        <v>1</v>
      </c>
      <c r="K71" s="6">
        <f t="shared" si="4"/>
        <v>0.58799999999999997</v>
      </c>
    </row>
    <row r="72" spans="1:11" ht="12.75" customHeight="1">
      <c r="A72" s="8" t="s">
        <v>8</v>
      </c>
      <c r="B72" s="9">
        <v>1037</v>
      </c>
      <c r="C72" s="8" t="s">
        <v>6</v>
      </c>
      <c r="D72" s="6">
        <v>1</v>
      </c>
      <c r="E72" s="6">
        <f t="shared" si="5"/>
        <v>0.2</v>
      </c>
      <c r="G72" s="8" t="s">
        <v>8</v>
      </c>
      <c r="H72" s="9">
        <v>3150</v>
      </c>
      <c r="I72" s="8" t="s">
        <v>6</v>
      </c>
      <c r="J72" s="6">
        <v>1</v>
      </c>
      <c r="K72" s="6">
        <f t="shared" si="4"/>
        <v>0.60699999999999998</v>
      </c>
    </row>
    <row r="73" spans="1:11" ht="12.75" customHeight="1">
      <c r="A73" s="8" t="s">
        <v>8</v>
      </c>
      <c r="B73" s="9">
        <v>1060</v>
      </c>
      <c r="C73" s="8" t="s">
        <v>6</v>
      </c>
      <c r="D73" s="6">
        <v>1</v>
      </c>
      <c r="E73" s="6">
        <f t="shared" si="5"/>
        <v>0.20399999999999999</v>
      </c>
      <c r="G73" s="8" t="s">
        <v>8</v>
      </c>
      <c r="H73" s="9">
        <v>3250</v>
      </c>
      <c r="I73" s="8" t="s">
        <v>6</v>
      </c>
      <c r="J73" s="6">
        <v>1</v>
      </c>
      <c r="K73" s="6">
        <f t="shared" si="4"/>
        <v>0.626</v>
      </c>
    </row>
    <row r="74" spans="1:11" ht="12.75" customHeight="1">
      <c r="A74" s="8" t="s">
        <v>8</v>
      </c>
      <c r="B74" s="9">
        <v>1103</v>
      </c>
      <c r="C74" s="8" t="s">
        <v>6</v>
      </c>
      <c r="D74" s="6">
        <v>1</v>
      </c>
      <c r="E74" s="6">
        <f t="shared" si="5"/>
        <v>0.21299999999999999</v>
      </c>
      <c r="G74" s="8" t="s">
        <v>8</v>
      </c>
      <c r="H74" s="9">
        <v>3350</v>
      </c>
      <c r="I74" s="8" t="s">
        <v>6</v>
      </c>
      <c r="J74" s="6">
        <v>1</v>
      </c>
      <c r="K74" s="6">
        <f t="shared" si="4"/>
        <v>0.64600000000000002</v>
      </c>
    </row>
    <row r="75" spans="1:11" ht="12.75" customHeight="1">
      <c r="A75" s="8" t="s">
        <v>8</v>
      </c>
      <c r="B75" s="9">
        <v>1120</v>
      </c>
      <c r="C75" s="8" t="s">
        <v>6</v>
      </c>
      <c r="D75" s="6">
        <v>1</v>
      </c>
      <c r="E75" s="6">
        <f t="shared" si="5"/>
        <v>0.216</v>
      </c>
      <c r="G75" s="8" t="s">
        <v>8</v>
      </c>
      <c r="H75" s="9">
        <v>3500</v>
      </c>
      <c r="I75" s="8" t="s">
        <v>6</v>
      </c>
      <c r="J75" s="6">
        <v>1</v>
      </c>
      <c r="K75" s="6">
        <f t="shared" si="4"/>
        <v>0.67500000000000004</v>
      </c>
    </row>
    <row r="76" spans="1:11" ht="12.75" customHeight="1">
      <c r="A76" s="8" t="s">
        <v>8</v>
      </c>
      <c r="B76" s="9">
        <v>1180</v>
      </c>
      <c r="C76" s="8" t="s">
        <v>6</v>
      </c>
      <c r="D76" s="6">
        <v>1</v>
      </c>
      <c r="E76" s="6">
        <f t="shared" si="5"/>
        <v>0.22700000000000001</v>
      </c>
      <c r="G76" s="8" t="s">
        <v>8</v>
      </c>
      <c r="H76" s="9">
        <v>3550</v>
      </c>
      <c r="I76" s="8" t="s">
        <v>6</v>
      </c>
      <c r="J76" s="6">
        <v>1</v>
      </c>
      <c r="K76" s="6">
        <f t="shared" si="4"/>
        <v>0.68400000000000005</v>
      </c>
    </row>
    <row r="77" spans="1:11" ht="12.75" customHeight="1">
      <c r="A77" s="8" t="s">
        <v>8</v>
      </c>
      <c r="B77" s="9">
        <v>1200</v>
      </c>
      <c r="C77" s="8" t="s">
        <v>6</v>
      </c>
      <c r="D77" s="6">
        <v>1</v>
      </c>
      <c r="E77" s="6">
        <f t="shared" si="5"/>
        <v>0.23100000000000001</v>
      </c>
      <c r="G77" s="8" t="s">
        <v>8</v>
      </c>
      <c r="H77" s="9">
        <v>3750</v>
      </c>
      <c r="I77" s="8" t="s">
        <v>6</v>
      </c>
      <c r="J77" s="6">
        <v>1</v>
      </c>
      <c r="K77" s="6">
        <f t="shared" si="4"/>
        <v>0.72299999999999998</v>
      </c>
    </row>
    <row r="78" spans="1:11" ht="12.75" customHeight="1">
      <c r="A78" s="8" t="s">
        <v>8</v>
      </c>
      <c r="B78" s="9">
        <v>1220</v>
      </c>
      <c r="C78" s="8" t="s">
        <v>6</v>
      </c>
      <c r="D78" s="6">
        <v>1</v>
      </c>
      <c r="E78" s="6">
        <f t="shared" si="5"/>
        <v>0.23499999999999999</v>
      </c>
      <c r="G78" s="8" t="s">
        <v>8</v>
      </c>
      <c r="H78" s="9">
        <v>4000</v>
      </c>
      <c r="I78" s="8" t="s">
        <v>6</v>
      </c>
      <c r="J78" s="6">
        <v>1</v>
      </c>
      <c r="K78" s="6">
        <f t="shared" si="4"/>
        <v>0.77100000000000002</v>
      </c>
    </row>
    <row r="79" spans="1:11" ht="12.75" customHeight="1">
      <c r="A79" s="8" t="s">
        <v>8</v>
      </c>
      <c r="B79" s="9">
        <v>1250</v>
      </c>
      <c r="C79" s="8" t="s">
        <v>6</v>
      </c>
      <c r="D79" s="6">
        <v>1</v>
      </c>
      <c r="E79" s="6">
        <f t="shared" si="5"/>
        <v>0.24099999999999999</v>
      </c>
      <c r="G79" s="8" t="s">
        <v>8</v>
      </c>
      <c r="H79" s="9">
        <v>4140</v>
      </c>
      <c r="I79" s="8" t="s">
        <v>6</v>
      </c>
      <c r="J79" s="6">
        <v>1</v>
      </c>
      <c r="K79" s="6">
        <f t="shared" si="4"/>
        <v>0.79800000000000004</v>
      </c>
    </row>
    <row r="80" spans="1:11" ht="12.75" customHeight="1">
      <c r="A80" s="8" t="s">
        <v>8</v>
      </c>
      <c r="B80" s="9">
        <v>1280</v>
      </c>
      <c r="C80" s="8" t="s">
        <v>6</v>
      </c>
      <c r="D80" s="6">
        <v>1</v>
      </c>
      <c r="E80" s="6">
        <f t="shared" si="5"/>
        <v>0.247</v>
      </c>
      <c r="G80" s="8" t="s">
        <v>8</v>
      </c>
      <c r="H80" s="9">
        <v>4250</v>
      </c>
      <c r="I80" s="8" t="s">
        <v>6</v>
      </c>
      <c r="J80" s="6">
        <v>1</v>
      </c>
      <c r="K80" s="6">
        <f t="shared" si="4"/>
        <v>0.81899999999999995</v>
      </c>
    </row>
    <row r="81" spans="1:11" ht="12.75" customHeight="1">
      <c r="A81" s="8" t="s">
        <v>8</v>
      </c>
      <c r="B81" s="9">
        <v>1320</v>
      </c>
      <c r="C81" s="8" t="s">
        <v>6</v>
      </c>
      <c r="D81" s="6">
        <v>1</v>
      </c>
      <c r="E81" s="6">
        <f t="shared" si="5"/>
        <v>0.254</v>
      </c>
      <c r="G81" s="8" t="s">
        <v>8</v>
      </c>
      <c r="H81" s="9">
        <v>4500</v>
      </c>
      <c r="I81" s="8" t="s">
        <v>6</v>
      </c>
      <c r="J81" s="6">
        <v>1</v>
      </c>
      <c r="K81" s="6">
        <f t="shared" si="4"/>
        <v>0.86699999999999999</v>
      </c>
    </row>
    <row r="82" spans="1:11" ht="12.75" customHeight="1">
      <c r="A82" s="8" t="s">
        <v>8</v>
      </c>
      <c r="B82" s="9">
        <v>1335</v>
      </c>
      <c r="C82" s="8" t="s">
        <v>6</v>
      </c>
      <c r="D82" s="6">
        <v>1</v>
      </c>
      <c r="E82" s="6">
        <f t="shared" si="5"/>
        <v>0.25700000000000001</v>
      </c>
      <c r="G82" s="8" t="s">
        <v>8</v>
      </c>
      <c r="H82" s="9">
        <v>4750</v>
      </c>
      <c r="I82" s="8" t="s">
        <v>6</v>
      </c>
      <c r="J82" s="6">
        <v>1</v>
      </c>
      <c r="K82" s="6">
        <f t="shared" si="4"/>
        <v>0.91600000000000004</v>
      </c>
    </row>
    <row r="83" spans="1:11" ht="12.75" customHeight="1">
      <c r="A83" s="8" t="s">
        <v>8</v>
      </c>
      <c r="B83" s="9">
        <v>1350</v>
      </c>
      <c r="C83" s="8" t="s">
        <v>6</v>
      </c>
      <c r="D83" s="6">
        <v>1</v>
      </c>
      <c r="E83" s="6">
        <f t="shared" si="5"/>
        <v>0.26</v>
      </c>
      <c r="G83" s="8" t="s">
        <v>8</v>
      </c>
      <c r="H83" s="9">
        <v>5000</v>
      </c>
      <c r="I83" s="8" t="s">
        <v>6</v>
      </c>
      <c r="J83" s="6">
        <v>1</v>
      </c>
      <c r="K83" s="6">
        <f t="shared" si="4"/>
        <v>0.96399999999999997</v>
      </c>
    </row>
    <row r="84" spans="1:11" ht="12.75" customHeight="1">
      <c r="A84" s="8" t="s">
        <v>8</v>
      </c>
      <c r="B84" s="9">
        <v>1850</v>
      </c>
      <c r="C84" s="8" t="s">
        <v>6</v>
      </c>
      <c r="D84" s="6">
        <v>1</v>
      </c>
      <c r="E84" s="6">
        <f t="shared" si="5"/>
        <v>0.35699999999999998</v>
      </c>
      <c r="G84" s="8" t="s">
        <v>8</v>
      </c>
      <c r="H84" s="9">
        <v>5300</v>
      </c>
      <c r="I84" s="8" t="s">
        <v>6</v>
      </c>
      <c r="J84" s="6">
        <v>1</v>
      </c>
      <c r="K84" s="6">
        <f t="shared" si="4"/>
        <v>1.022</v>
      </c>
    </row>
    <row r="85" spans="1:11" ht="12.75" customHeight="1">
      <c r="A85" s="8" t="s">
        <v>8</v>
      </c>
      <c r="B85" s="9">
        <v>1370</v>
      </c>
      <c r="C85" s="8" t="s">
        <v>6</v>
      </c>
      <c r="D85" s="6">
        <v>1</v>
      </c>
      <c r="E85" s="6">
        <f t="shared" si="5"/>
        <v>0.26400000000000001</v>
      </c>
      <c r="G85" s="8" t="s">
        <v>8</v>
      </c>
      <c r="H85" s="9">
        <v>5335</v>
      </c>
      <c r="I85" s="8" t="s">
        <v>6</v>
      </c>
      <c r="J85" s="6">
        <v>1</v>
      </c>
      <c r="K85" s="6">
        <f t="shared" si="4"/>
        <v>1.028</v>
      </c>
    </row>
    <row r="86" spans="1:11" ht="12.75" customHeight="1">
      <c r="A86" s="8" t="s">
        <v>8</v>
      </c>
      <c r="B86" s="9">
        <v>1400</v>
      </c>
      <c r="C86" s="8" t="s">
        <v>6</v>
      </c>
      <c r="D86" s="6">
        <v>1</v>
      </c>
      <c r="E86" s="6">
        <f t="shared" si="5"/>
        <v>0.27</v>
      </c>
      <c r="G86" s="8" t="s">
        <v>8</v>
      </c>
      <c r="H86" s="9">
        <v>5600</v>
      </c>
      <c r="I86" s="8" t="s">
        <v>6</v>
      </c>
      <c r="J86" s="6">
        <v>1</v>
      </c>
      <c r="K86" s="6">
        <f t="shared" si="4"/>
        <v>1.079</v>
      </c>
    </row>
    <row r="87" spans="1:11" ht="12.75" customHeight="1">
      <c r="A87" s="8" t="s">
        <v>8</v>
      </c>
      <c r="B87" s="9">
        <v>1403</v>
      </c>
      <c r="C87" s="8" t="s">
        <v>6</v>
      </c>
      <c r="D87" s="6">
        <v>1</v>
      </c>
      <c r="E87" s="6">
        <f t="shared" si="5"/>
        <v>0.27</v>
      </c>
      <c r="G87" s="8" t="s">
        <v>8</v>
      </c>
      <c r="H87" s="9">
        <v>6000</v>
      </c>
      <c r="I87" s="8" t="s">
        <v>6</v>
      </c>
      <c r="J87" s="6">
        <v>1</v>
      </c>
      <c r="K87" s="6">
        <f t="shared" si="4"/>
        <v>1.157</v>
      </c>
    </row>
    <row r="88" spans="1:11" ht="12.75" customHeight="1">
      <c r="A88" s="8" t="s">
        <v>8</v>
      </c>
      <c r="B88" s="9">
        <v>1420</v>
      </c>
      <c r="C88" s="8" t="s">
        <v>6</v>
      </c>
      <c r="D88" s="6">
        <v>1</v>
      </c>
      <c r="E88" s="6">
        <f t="shared" si="5"/>
        <v>0.27400000000000002</v>
      </c>
      <c r="G88" s="8" t="s">
        <v>8</v>
      </c>
      <c r="H88" s="9">
        <v>6300</v>
      </c>
      <c r="I88" s="8" t="s">
        <v>6</v>
      </c>
      <c r="J88" s="6">
        <v>1</v>
      </c>
      <c r="K88" s="6">
        <f t="shared" si="4"/>
        <v>1.214</v>
      </c>
    </row>
    <row r="89" spans="1:11" ht="12.75" customHeight="1">
      <c r="A89" s="8" t="s">
        <v>8</v>
      </c>
      <c r="B89" s="9">
        <v>1450</v>
      </c>
      <c r="C89" s="8" t="s">
        <v>6</v>
      </c>
      <c r="D89" s="6">
        <v>1</v>
      </c>
      <c r="E89" s="6">
        <f t="shared" si="5"/>
        <v>0.27900000000000003</v>
      </c>
      <c r="G89" s="8" t="s">
        <v>8</v>
      </c>
      <c r="H89" s="9">
        <v>6700</v>
      </c>
      <c r="I89" s="8" t="s">
        <v>6</v>
      </c>
      <c r="J89" s="6">
        <v>1</v>
      </c>
      <c r="K89" s="6">
        <f t="shared" si="4"/>
        <v>1.2909999999999999</v>
      </c>
    </row>
    <row r="90" spans="1:11" ht="12.75" customHeight="1">
      <c r="A90" s="8" t="s">
        <v>8</v>
      </c>
      <c r="B90" s="9">
        <v>1500</v>
      </c>
      <c r="C90" s="8" t="s">
        <v>6</v>
      </c>
      <c r="D90" s="6">
        <v>1</v>
      </c>
      <c r="E90" s="6">
        <f t="shared" si="5"/>
        <v>0.28899999999999998</v>
      </c>
      <c r="G90" s="8" t="s">
        <v>8</v>
      </c>
      <c r="H90" s="9">
        <v>7500</v>
      </c>
      <c r="I90" s="8" t="s">
        <v>6</v>
      </c>
      <c r="J90" s="6">
        <v>1</v>
      </c>
      <c r="K90" s="6">
        <f t="shared" si="4"/>
        <v>1.446</v>
      </c>
    </row>
    <row r="91" spans="1:11" ht="12.75" customHeight="1">
      <c r="A91" s="8" t="s">
        <v>8</v>
      </c>
      <c r="B91" s="9">
        <v>1550</v>
      </c>
      <c r="C91" s="8" t="s">
        <v>6</v>
      </c>
      <c r="D91" s="6">
        <v>1</v>
      </c>
      <c r="E91" s="6">
        <f t="shared" si="5"/>
        <v>0.29899999999999999</v>
      </c>
      <c r="G91" s="8" t="s">
        <v>8</v>
      </c>
      <c r="H91" s="9">
        <v>13500</v>
      </c>
      <c r="I91" s="8" t="s">
        <v>6</v>
      </c>
      <c r="J91" s="6">
        <v>1</v>
      </c>
      <c r="K91" s="6">
        <f t="shared" si="4"/>
        <v>2.6019999999999999</v>
      </c>
    </row>
    <row r="92" spans="1:11" ht="12.75" customHeight="1">
      <c r="A92" s="8" t="s">
        <v>8</v>
      </c>
      <c r="B92" s="9">
        <v>1600</v>
      </c>
      <c r="C92" s="8" t="s">
        <v>6</v>
      </c>
      <c r="D92" s="6">
        <v>1</v>
      </c>
      <c r="E92" s="6">
        <f t="shared" si="5"/>
        <v>0.308</v>
      </c>
      <c r="G92" s="8" t="s">
        <v>11</v>
      </c>
      <c r="H92" s="9">
        <v>890</v>
      </c>
      <c r="I92" s="8" t="s">
        <v>6</v>
      </c>
      <c r="J92" s="6">
        <v>1</v>
      </c>
      <c r="K92" s="6">
        <f t="shared" ref="K92:K104" si="6">ROUND(H92*J92/25.4*0.00813,3)</f>
        <v>0.28499999999999998</v>
      </c>
    </row>
    <row r="93" spans="1:11" ht="12.75" customHeight="1">
      <c r="A93" s="8" t="s">
        <v>8</v>
      </c>
      <c r="B93" s="9">
        <v>1650</v>
      </c>
      <c r="C93" s="8" t="s">
        <v>6</v>
      </c>
      <c r="D93" s="6">
        <v>1</v>
      </c>
      <c r="E93" s="6">
        <f t="shared" si="5"/>
        <v>0.318</v>
      </c>
      <c r="G93" s="8" t="s">
        <v>11</v>
      </c>
      <c r="H93" s="9">
        <v>1120</v>
      </c>
      <c r="I93" s="8" t="s">
        <v>6</v>
      </c>
      <c r="J93" s="6">
        <v>1</v>
      </c>
      <c r="K93" s="6">
        <f t="shared" si="6"/>
        <v>0.35799999999999998</v>
      </c>
    </row>
    <row r="94" spans="1:11" ht="12.75" customHeight="1">
      <c r="A94" s="8" t="s">
        <v>8</v>
      </c>
      <c r="B94" s="9">
        <v>1690</v>
      </c>
      <c r="C94" s="8" t="s">
        <v>6</v>
      </c>
      <c r="D94" s="6">
        <v>1</v>
      </c>
      <c r="E94" s="6">
        <f t="shared" si="5"/>
        <v>0.32600000000000001</v>
      </c>
      <c r="G94" s="8" t="s">
        <v>11</v>
      </c>
      <c r="H94" s="9">
        <v>1180</v>
      </c>
      <c r="I94" s="8" t="s">
        <v>6</v>
      </c>
      <c r="J94" s="6">
        <v>1</v>
      </c>
      <c r="K94" s="6">
        <f t="shared" si="6"/>
        <v>0.378</v>
      </c>
    </row>
    <row r="95" spans="1:11" ht="12.75" customHeight="1">
      <c r="A95" s="8" t="s">
        <v>8</v>
      </c>
      <c r="B95" s="9">
        <v>1700</v>
      </c>
      <c r="C95" s="8" t="s">
        <v>6</v>
      </c>
      <c r="D95" s="6">
        <v>1</v>
      </c>
      <c r="E95" s="6">
        <f t="shared" si="5"/>
        <v>0.32800000000000001</v>
      </c>
      <c r="G95" s="8" t="s">
        <v>11</v>
      </c>
      <c r="H95" s="9">
        <v>1220</v>
      </c>
      <c r="I95" s="8" t="s">
        <v>6</v>
      </c>
      <c r="J95" s="6">
        <v>1</v>
      </c>
      <c r="K95" s="6">
        <f t="shared" si="6"/>
        <v>0.39</v>
      </c>
    </row>
    <row r="96" spans="1:11" ht="12.75" customHeight="1">
      <c r="A96" s="8" t="s">
        <v>8</v>
      </c>
      <c r="B96" s="9">
        <v>1750</v>
      </c>
      <c r="C96" s="8" t="s">
        <v>6</v>
      </c>
      <c r="D96" s="6">
        <v>1</v>
      </c>
      <c r="E96" s="6">
        <f t="shared" si="5"/>
        <v>0.33700000000000002</v>
      </c>
      <c r="G96" s="8" t="s">
        <v>11</v>
      </c>
      <c r="H96" s="9">
        <v>1250</v>
      </c>
      <c r="I96" s="8" t="s">
        <v>6</v>
      </c>
      <c r="J96" s="6">
        <v>1</v>
      </c>
      <c r="K96" s="6">
        <f t="shared" si="6"/>
        <v>0.4</v>
      </c>
    </row>
    <row r="97" spans="1:11" ht="12.75" customHeight="1">
      <c r="A97" s="8" t="s">
        <v>8</v>
      </c>
      <c r="B97" s="9">
        <v>1790</v>
      </c>
      <c r="C97" s="8" t="s">
        <v>6</v>
      </c>
      <c r="D97" s="6">
        <v>1</v>
      </c>
      <c r="E97" s="6">
        <f t="shared" si="5"/>
        <v>0.34499999999999997</v>
      </c>
      <c r="G97" s="8" t="s">
        <v>11</v>
      </c>
      <c r="H97" s="9">
        <v>1300</v>
      </c>
      <c r="I97" s="8" t="s">
        <v>6</v>
      </c>
      <c r="J97" s="6">
        <v>1</v>
      </c>
      <c r="K97" s="6">
        <f t="shared" si="6"/>
        <v>0.41599999999999998</v>
      </c>
    </row>
    <row r="98" spans="1:11" ht="12.75" customHeight="1">
      <c r="A98" s="8" t="s">
        <v>8</v>
      </c>
      <c r="B98" s="9">
        <v>1800</v>
      </c>
      <c r="C98" s="8" t="s">
        <v>6</v>
      </c>
      <c r="D98" s="6">
        <v>1</v>
      </c>
      <c r="E98" s="6">
        <f t="shared" si="5"/>
        <v>0.34699999999999998</v>
      </c>
      <c r="G98" s="8" t="s">
        <v>11</v>
      </c>
      <c r="H98" s="9">
        <v>1320</v>
      </c>
      <c r="I98" s="8" t="s">
        <v>6</v>
      </c>
      <c r="J98" s="6">
        <v>1</v>
      </c>
      <c r="K98" s="6">
        <f t="shared" si="6"/>
        <v>0.42299999999999999</v>
      </c>
    </row>
    <row r="99" spans="1:11" ht="12.75" customHeight="1">
      <c r="A99" s="8" t="s">
        <v>8</v>
      </c>
      <c r="B99" s="9">
        <v>1850</v>
      </c>
      <c r="C99" s="8" t="s">
        <v>6</v>
      </c>
      <c r="D99" s="6">
        <v>1</v>
      </c>
      <c r="E99" s="6">
        <f t="shared" si="5"/>
        <v>0.35699999999999998</v>
      </c>
      <c r="G99" s="8" t="s">
        <v>11</v>
      </c>
      <c r="H99" s="9">
        <v>1400</v>
      </c>
      <c r="I99" s="8" t="s">
        <v>6</v>
      </c>
      <c r="J99" s="6">
        <v>1</v>
      </c>
      <c r="K99" s="6">
        <f t="shared" si="6"/>
        <v>0.44800000000000001</v>
      </c>
    </row>
    <row r="100" spans="1:11" ht="12.75" customHeight="1">
      <c r="A100" s="8" t="s">
        <v>8</v>
      </c>
      <c r="B100" s="9">
        <v>1890</v>
      </c>
      <c r="C100" s="8" t="s">
        <v>6</v>
      </c>
      <c r="D100" s="6">
        <v>1</v>
      </c>
      <c r="E100" s="6">
        <f t="shared" si="5"/>
        <v>0.36399999999999999</v>
      </c>
      <c r="G100" s="8" t="s">
        <v>11</v>
      </c>
      <c r="H100" s="9">
        <v>1450</v>
      </c>
      <c r="I100" s="8" t="s">
        <v>6</v>
      </c>
      <c r="J100" s="6">
        <v>1</v>
      </c>
      <c r="K100" s="6">
        <f t="shared" si="6"/>
        <v>0.46400000000000002</v>
      </c>
    </row>
    <row r="101" spans="1:11" ht="12.75" customHeight="1">
      <c r="A101" s="8" t="s">
        <v>8</v>
      </c>
      <c r="B101" s="9">
        <v>1900</v>
      </c>
      <c r="C101" s="8" t="s">
        <v>6</v>
      </c>
      <c r="D101" s="6">
        <v>1</v>
      </c>
      <c r="E101" s="6">
        <f t="shared" si="5"/>
        <v>0.36599999999999999</v>
      </c>
      <c r="G101" s="8" t="s">
        <v>11</v>
      </c>
      <c r="H101" s="9">
        <v>1500</v>
      </c>
      <c r="I101" s="8" t="s">
        <v>6</v>
      </c>
      <c r="J101" s="6">
        <v>1</v>
      </c>
      <c r="K101" s="6">
        <f t="shared" si="6"/>
        <v>0.48</v>
      </c>
    </row>
    <row r="102" spans="1:11" ht="12.75" customHeight="1">
      <c r="A102" s="8" t="s">
        <v>8</v>
      </c>
      <c r="B102" s="9">
        <v>2000</v>
      </c>
      <c r="C102" s="8" t="s">
        <v>6</v>
      </c>
      <c r="D102" s="6">
        <v>1</v>
      </c>
      <c r="E102" s="6">
        <f t="shared" si="5"/>
        <v>0.38600000000000001</v>
      </c>
      <c r="G102" s="8" t="s">
        <v>11</v>
      </c>
      <c r="H102" s="9">
        <v>1550</v>
      </c>
      <c r="I102" s="8" t="s">
        <v>6</v>
      </c>
      <c r="J102" s="6">
        <v>1</v>
      </c>
      <c r="K102" s="6">
        <f t="shared" si="6"/>
        <v>0.496</v>
      </c>
    </row>
    <row r="103" spans="1:11" ht="12.75" customHeight="1">
      <c r="A103" s="8" t="s">
        <v>8</v>
      </c>
      <c r="B103" s="9">
        <v>2120</v>
      </c>
      <c r="C103" s="8" t="s">
        <v>6</v>
      </c>
      <c r="D103" s="6">
        <v>1</v>
      </c>
      <c r="E103" s="6">
        <f t="shared" si="5"/>
        <v>0.40899999999999997</v>
      </c>
      <c r="G103" s="8" t="s">
        <v>11</v>
      </c>
      <c r="H103" s="9">
        <v>1600</v>
      </c>
      <c r="I103" s="8" t="s">
        <v>6</v>
      </c>
      <c r="J103" s="6">
        <v>1</v>
      </c>
      <c r="K103" s="6">
        <f t="shared" si="6"/>
        <v>0.51200000000000001</v>
      </c>
    </row>
    <row r="104" spans="1:11" ht="12.75" customHeight="1">
      <c r="A104" s="8" t="s">
        <v>8</v>
      </c>
      <c r="B104" s="9">
        <v>2150</v>
      </c>
      <c r="C104" s="8" t="s">
        <v>6</v>
      </c>
      <c r="D104" s="6">
        <v>1</v>
      </c>
      <c r="E104" s="6">
        <f t="shared" ref="E104" si="7">ROUND(B104*D104/25.4*0.004896,3)</f>
        <v>0.41399999999999998</v>
      </c>
      <c r="G104" s="8" t="s">
        <v>11</v>
      </c>
      <c r="H104" s="9">
        <v>1650</v>
      </c>
      <c r="I104" s="8" t="s">
        <v>6</v>
      </c>
      <c r="J104" s="6">
        <v>1</v>
      </c>
      <c r="K104" s="6">
        <f t="shared" si="6"/>
        <v>0.52800000000000002</v>
      </c>
    </row>
    <row r="105" spans="1:11" ht="12.75" customHeight="1">
      <c r="A105" s="8" t="s">
        <v>11</v>
      </c>
      <c r="B105" s="9">
        <v>1700</v>
      </c>
      <c r="C105" s="8" t="s">
        <v>6</v>
      </c>
      <c r="D105" s="6">
        <v>1</v>
      </c>
      <c r="E105" s="6">
        <f t="shared" ref="E105:E153" si="8">ROUND(B105*D105/25.4*0.00813,3)</f>
        <v>0.54400000000000004</v>
      </c>
      <c r="G105" s="8" t="s">
        <v>12</v>
      </c>
      <c r="H105" s="9">
        <v>1650</v>
      </c>
      <c r="I105" s="8" t="s">
        <v>6</v>
      </c>
      <c r="J105" s="6">
        <v>1</v>
      </c>
      <c r="K105" s="6">
        <f>ROUND(H105*J105/25.4*0.01,3)</f>
        <v>0.65</v>
      </c>
    </row>
    <row r="106" spans="1:11" ht="12.75" customHeight="1">
      <c r="A106" s="8" t="s">
        <v>11</v>
      </c>
      <c r="B106" s="9">
        <v>1800</v>
      </c>
      <c r="C106" s="8" t="s">
        <v>6</v>
      </c>
      <c r="D106" s="6">
        <v>1</v>
      </c>
      <c r="E106" s="6">
        <f t="shared" si="8"/>
        <v>0.57599999999999996</v>
      </c>
      <c r="G106" s="8" t="s">
        <v>12</v>
      </c>
      <c r="H106" s="9">
        <v>1735</v>
      </c>
      <c r="I106" s="8" t="s">
        <v>6</v>
      </c>
      <c r="J106" s="6">
        <v>1</v>
      </c>
      <c r="K106" s="6">
        <f>ROUND(H106*J106/25.4*0.01,3)</f>
        <v>0.68300000000000005</v>
      </c>
    </row>
    <row r="107" spans="1:11" ht="12.75" customHeight="1">
      <c r="A107" s="8" t="s">
        <v>11</v>
      </c>
      <c r="B107" s="9">
        <v>1900</v>
      </c>
      <c r="C107" s="8" t="s">
        <v>6</v>
      </c>
      <c r="D107" s="6">
        <v>1</v>
      </c>
      <c r="E107" s="6">
        <f t="shared" si="8"/>
        <v>0.60799999999999998</v>
      </c>
      <c r="G107" s="8" t="s">
        <v>12</v>
      </c>
      <c r="H107" s="9">
        <v>1950</v>
      </c>
      <c r="I107" s="8" t="s">
        <v>6</v>
      </c>
      <c r="J107" s="6">
        <v>1</v>
      </c>
      <c r="K107" s="6">
        <f>ROUND(H107*J107/25.4*0.01,3)</f>
        <v>0.76800000000000002</v>
      </c>
    </row>
    <row r="108" spans="1:11" ht="12.75" customHeight="1">
      <c r="A108" s="8" t="s">
        <v>11</v>
      </c>
      <c r="B108" s="9">
        <v>1950</v>
      </c>
      <c r="C108" s="8" t="s">
        <v>6</v>
      </c>
      <c r="D108" s="6">
        <v>1</v>
      </c>
      <c r="E108" s="6">
        <f t="shared" si="8"/>
        <v>0.624</v>
      </c>
      <c r="G108" s="8" t="s">
        <v>13</v>
      </c>
      <c r="H108" s="9">
        <v>1900</v>
      </c>
      <c r="I108" s="8" t="s">
        <v>6</v>
      </c>
      <c r="J108" s="6">
        <v>1</v>
      </c>
      <c r="K108" s="6">
        <f t="shared" ref="K108:K127" si="9">ROUND(H108*J108/25.4*0.017,3)</f>
        <v>1.272</v>
      </c>
    </row>
    <row r="109" spans="1:11" ht="12.75" customHeight="1">
      <c r="A109" s="8" t="s">
        <v>11</v>
      </c>
      <c r="B109" s="9">
        <v>2000</v>
      </c>
      <c r="C109" s="8" t="s">
        <v>6</v>
      </c>
      <c r="D109" s="6">
        <v>1</v>
      </c>
      <c r="E109" s="6">
        <f t="shared" si="8"/>
        <v>0.64</v>
      </c>
      <c r="G109" s="8" t="s">
        <v>13</v>
      </c>
      <c r="H109" s="9">
        <v>3000</v>
      </c>
      <c r="I109" s="8" t="s">
        <v>6</v>
      </c>
      <c r="J109" s="6">
        <v>1</v>
      </c>
      <c r="K109" s="6">
        <f t="shared" si="9"/>
        <v>2.008</v>
      </c>
    </row>
    <row r="110" spans="1:11" ht="12.75" customHeight="1">
      <c r="A110" s="8" t="s">
        <v>11</v>
      </c>
      <c r="B110" s="9">
        <v>2120</v>
      </c>
      <c r="C110" s="8" t="s">
        <v>6</v>
      </c>
      <c r="D110" s="6">
        <v>1</v>
      </c>
      <c r="E110" s="6">
        <f t="shared" si="8"/>
        <v>0.67900000000000005</v>
      </c>
      <c r="G110" s="8" t="s">
        <v>13</v>
      </c>
      <c r="H110" s="9">
        <v>3150</v>
      </c>
      <c r="I110" s="8" t="s">
        <v>6</v>
      </c>
      <c r="J110" s="6">
        <v>1</v>
      </c>
      <c r="K110" s="6">
        <f t="shared" si="9"/>
        <v>2.1080000000000001</v>
      </c>
    </row>
    <row r="111" spans="1:11" ht="12.75" customHeight="1">
      <c r="A111" s="8" t="s">
        <v>11</v>
      </c>
      <c r="B111" s="9">
        <v>2240</v>
      </c>
      <c r="C111" s="8" t="s">
        <v>6</v>
      </c>
      <c r="D111" s="6">
        <v>1</v>
      </c>
      <c r="E111" s="6">
        <f t="shared" si="8"/>
        <v>0.71699999999999997</v>
      </c>
      <c r="G111" s="8" t="s">
        <v>13</v>
      </c>
      <c r="H111" s="9">
        <v>3350</v>
      </c>
      <c r="I111" s="8" t="s">
        <v>6</v>
      </c>
      <c r="J111" s="6">
        <v>1</v>
      </c>
      <c r="K111" s="6">
        <f t="shared" si="9"/>
        <v>2.242</v>
      </c>
    </row>
    <row r="112" spans="1:11" ht="12.75" customHeight="1">
      <c r="A112" s="8" t="s">
        <v>11</v>
      </c>
      <c r="B112" s="9">
        <v>2250</v>
      </c>
      <c r="C112" s="8" t="s">
        <v>6</v>
      </c>
      <c r="D112" s="6">
        <v>1</v>
      </c>
      <c r="E112" s="6">
        <f t="shared" si="8"/>
        <v>0.72</v>
      </c>
      <c r="G112" s="8" t="s">
        <v>13</v>
      </c>
      <c r="H112" s="9">
        <v>3475</v>
      </c>
      <c r="I112" s="8" t="s">
        <v>6</v>
      </c>
      <c r="J112" s="6">
        <v>1</v>
      </c>
      <c r="K112" s="6">
        <f t="shared" si="9"/>
        <v>2.3260000000000001</v>
      </c>
    </row>
    <row r="113" spans="1:11" ht="12.75" customHeight="1">
      <c r="A113" s="8" t="s">
        <v>11</v>
      </c>
      <c r="B113" s="9">
        <v>2280</v>
      </c>
      <c r="C113" s="8" t="s">
        <v>6</v>
      </c>
      <c r="D113" s="6">
        <v>1</v>
      </c>
      <c r="E113" s="6">
        <f t="shared" si="8"/>
        <v>0.73</v>
      </c>
      <c r="G113" s="8" t="s">
        <v>13</v>
      </c>
      <c r="H113" s="9">
        <v>3550</v>
      </c>
      <c r="I113" s="8" t="s">
        <v>6</v>
      </c>
      <c r="J113" s="6">
        <v>1</v>
      </c>
      <c r="K113" s="6">
        <f t="shared" si="9"/>
        <v>2.3759999999999999</v>
      </c>
    </row>
    <row r="114" spans="1:11" ht="12.75" customHeight="1">
      <c r="A114" s="8" t="s">
        <v>11</v>
      </c>
      <c r="B114" s="9">
        <v>2290</v>
      </c>
      <c r="C114" s="8" t="s">
        <v>6</v>
      </c>
      <c r="D114" s="6">
        <v>1</v>
      </c>
      <c r="E114" s="6">
        <f t="shared" si="8"/>
        <v>0.73299999999999998</v>
      </c>
      <c r="G114" s="8" t="s">
        <v>13</v>
      </c>
      <c r="H114" s="9">
        <v>3750</v>
      </c>
      <c r="I114" s="8" t="s">
        <v>6</v>
      </c>
      <c r="J114" s="6">
        <v>1</v>
      </c>
      <c r="K114" s="6">
        <f t="shared" si="9"/>
        <v>2.5099999999999998</v>
      </c>
    </row>
    <row r="115" spans="1:11" ht="12.75" customHeight="1">
      <c r="A115" s="8" t="s">
        <v>11</v>
      </c>
      <c r="B115" s="9">
        <v>2350</v>
      </c>
      <c r="C115" s="8" t="s">
        <v>6</v>
      </c>
      <c r="D115" s="6">
        <v>1</v>
      </c>
      <c r="E115" s="6">
        <f t="shared" si="8"/>
        <v>0.752</v>
      </c>
      <c r="G115" s="8" t="s">
        <v>13</v>
      </c>
      <c r="H115" s="9">
        <v>4000</v>
      </c>
      <c r="I115" s="8" t="s">
        <v>6</v>
      </c>
      <c r="J115" s="6">
        <v>1</v>
      </c>
      <c r="K115" s="6">
        <f t="shared" si="9"/>
        <v>2.677</v>
      </c>
    </row>
    <row r="116" spans="1:11" ht="12.75" customHeight="1">
      <c r="A116" s="8" t="s">
        <v>11</v>
      </c>
      <c r="B116" s="9">
        <v>2360</v>
      </c>
      <c r="C116" s="8" t="s">
        <v>6</v>
      </c>
      <c r="D116" s="6">
        <v>1</v>
      </c>
      <c r="E116" s="6">
        <f t="shared" si="8"/>
        <v>0.755</v>
      </c>
      <c r="G116" s="8" t="s">
        <v>13</v>
      </c>
      <c r="H116" s="9">
        <v>4250</v>
      </c>
      <c r="I116" s="8" t="s">
        <v>6</v>
      </c>
      <c r="J116" s="6">
        <v>1</v>
      </c>
      <c r="K116" s="6">
        <f t="shared" si="9"/>
        <v>2.8439999999999999</v>
      </c>
    </row>
    <row r="117" spans="1:11" ht="12.75" customHeight="1">
      <c r="A117" s="8" t="s">
        <v>11</v>
      </c>
      <c r="B117" s="9">
        <v>2414</v>
      </c>
      <c r="C117" s="8" t="s">
        <v>6</v>
      </c>
      <c r="D117" s="6">
        <v>1</v>
      </c>
      <c r="E117" s="6">
        <f t="shared" si="8"/>
        <v>0.77300000000000002</v>
      </c>
      <c r="G117" s="8" t="s">
        <v>13</v>
      </c>
      <c r="H117" s="9">
        <v>4500</v>
      </c>
      <c r="I117" s="8" t="s">
        <v>6</v>
      </c>
      <c r="J117" s="6">
        <v>1</v>
      </c>
      <c r="K117" s="6">
        <f t="shared" si="9"/>
        <v>3.012</v>
      </c>
    </row>
    <row r="118" spans="1:11" ht="12.75" customHeight="1">
      <c r="A118" s="8" t="s">
        <v>11</v>
      </c>
      <c r="B118" s="9">
        <v>2500</v>
      </c>
      <c r="C118" s="8" t="s">
        <v>6</v>
      </c>
      <c r="D118" s="6">
        <v>1</v>
      </c>
      <c r="E118" s="6">
        <f t="shared" si="8"/>
        <v>0.8</v>
      </c>
      <c r="G118" s="8" t="s">
        <v>13</v>
      </c>
      <c r="H118" s="9">
        <v>4750</v>
      </c>
      <c r="I118" s="8" t="s">
        <v>6</v>
      </c>
      <c r="J118" s="6">
        <v>1</v>
      </c>
      <c r="K118" s="6">
        <f t="shared" si="9"/>
        <v>3.1789999999999998</v>
      </c>
    </row>
    <row r="119" spans="1:11" ht="12.75" customHeight="1">
      <c r="A119" s="8" t="s">
        <v>11</v>
      </c>
      <c r="B119" s="9">
        <v>2525</v>
      </c>
      <c r="C119" s="8" t="s">
        <v>6</v>
      </c>
      <c r="D119" s="6">
        <v>1</v>
      </c>
      <c r="E119" s="6">
        <f t="shared" si="8"/>
        <v>0.80800000000000005</v>
      </c>
      <c r="G119" s="8" t="s">
        <v>13</v>
      </c>
      <c r="H119" s="9">
        <v>5000</v>
      </c>
      <c r="I119" s="8" t="s">
        <v>6</v>
      </c>
      <c r="J119" s="6">
        <v>1</v>
      </c>
      <c r="K119" s="6">
        <f t="shared" si="9"/>
        <v>3.3460000000000001</v>
      </c>
    </row>
    <row r="120" spans="1:11" ht="12.75" customHeight="1">
      <c r="A120" s="8" t="s">
        <v>11</v>
      </c>
      <c r="B120" s="9">
        <v>2650</v>
      </c>
      <c r="C120" s="8" t="s">
        <v>6</v>
      </c>
      <c r="D120" s="6">
        <v>1</v>
      </c>
      <c r="E120" s="6">
        <f t="shared" si="8"/>
        <v>0.84799999999999998</v>
      </c>
      <c r="G120" s="8" t="s">
        <v>13</v>
      </c>
      <c r="H120" s="9">
        <v>5150</v>
      </c>
      <c r="I120" s="8" t="s">
        <v>6</v>
      </c>
      <c r="J120" s="6">
        <v>1</v>
      </c>
      <c r="K120" s="6">
        <f t="shared" si="9"/>
        <v>3.4470000000000001</v>
      </c>
    </row>
    <row r="121" spans="1:11" ht="12.75" customHeight="1">
      <c r="A121" s="8" t="s">
        <v>11</v>
      </c>
      <c r="B121" s="9">
        <v>2800</v>
      </c>
      <c r="C121" s="8" t="s">
        <v>6</v>
      </c>
      <c r="D121" s="6">
        <v>1</v>
      </c>
      <c r="E121" s="6">
        <f t="shared" si="8"/>
        <v>0.89600000000000002</v>
      </c>
      <c r="G121" s="8" t="s">
        <v>13</v>
      </c>
      <c r="H121" s="9">
        <v>5300</v>
      </c>
      <c r="I121" s="8" t="s">
        <v>6</v>
      </c>
      <c r="J121" s="6">
        <v>1</v>
      </c>
      <c r="K121" s="6">
        <f t="shared" si="9"/>
        <v>3.5470000000000002</v>
      </c>
    </row>
    <row r="122" spans="1:11" ht="12.75" customHeight="1">
      <c r="A122" s="8" t="s">
        <v>11</v>
      </c>
      <c r="B122" s="9">
        <v>3000</v>
      </c>
      <c r="C122" s="8" t="s">
        <v>6</v>
      </c>
      <c r="D122" s="6">
        <v>1</v>
      </c>
      <c r="E122" s="6">
        <f t="shared" si="8"/>
        <v>0.96</v>
      </c>
      <c r="G122" s="8" t="s">
        <v>13</v>
      </c>
      <c r="H122" s="9">
        <v>5600</v>
      </c>
      <c r="I122" s="8" t="s">
        <v>6</v>
      </c>
      <c r="J122" s="6">
        <v>1</v>
      </c>
      <c r="K122" s="6">
        <f t="shared" si="9"/>
        <v>3.7480000000000002</v>
      </c>
    </row>
    <row r="123" spans="1:11" ht="12.75" customHeight="1">
      <c r="A123" s="8" t="s">
        <v>11</v>
      </c>
      <c r="B123" s="9">
        <v>3100</v>
      </c>
      <c r="C123" s="8" t="s">
        <v>6</v>
      </c>
      <c r="D123" s="6">
        <v>1</v>
      </c>
      <c r="E123" s="6">
        <f t="shared" si="8"/>
        <v>0.99199999999999999</v>
      </c>
      <c r="G123" s="8" t="s">
        <v>13</v>
      </c>
      <c r="H123" s="9">
        <v>6000</v>
      </c>
      <c r="I123" s="8" t="s">
        <v>6</v>
      </c>
      <c r="J123" s="6">
        <v>1</v>
      </c>
      <c r="K123" s="6">
        <f t="shared" si="9"/>
        <v>4.016</v>
      </c>
    </row>
    <row r="124" spans="1:11" ht="12.75" customHeight="1">
      <c r="A124" s="8" t="s">
        <v>11</v>
      </c>
      <c r="B124" s="9">
        <v>3150</v>
      </c>
      <c r="C124" s="8" t="s">
        <v>6</v>
      </c>
      <c r="D124" s="6">
        <v>1</v>
      </c>
      <c r="E124" s="6">
        <f t="shared" si="8"/>
        <v>1.008</v>
      </c>
      <c r="G124" s="8" t="s">
        <v>13</v>
      </c>
      <c r="H124" s="9">
        <v>6300</v>
      </c>
      <c r="I124" s="8" t="s">
        <v>6</v>
      </c>
      <c r="J124" s="6">
        <v>1</v>
      </c>
      <c r="K124" s="6">
        <f t="shared" si="9"/>
        <v>4.2169999999999996</v>
      </c>
    </row>
    <row r="125" spans="1:11" ht="12.75" customHeight="1">
      <c r="A125" s="8" t="s">
        <v>11</v>
      </c>
      <c r="B125" s="9">
        <v>3164</v>
      </c>
      <c r="C125" s="8" t="s">
        <v>6</v>
      </c>
      <c r="D125" s="6">
        <v>1</v>
      </c>
      <c r="E125" s="6">
        <f t="shared" si="8"/>
        <v>1.0129999999999999</v>
      </c>
      <c r="G125" s="8" t="s">
        <v>13</v>
      </c>
      <c r="H125" s="9">
        <v>6700</v>
      </c>
      <c r="I125" s="8" t="s">
        <v>6</v>
      </c>
      <c r="J125" s="6">
        <v>1</v>
      </c>
      <c r="K125" s="6">
        <f t="shared" si="9"/>
        <v>4.484</v>
      </c>
    </row>
    <row r="126" spans="1:11" ht="12.75" customHeight="1">
      <c r="A126" s="8" t="s">
        <v>11</v>
      </c>
      <c r="B126" s="9">
        <v>3250</v>
      </c>
      <c r="C126" s="8" t="s">
        <v>6</v>
      </c>
      <c r="D126" s="6">
        <v>1</v>
      </c>
      <c r="E126" s="6">
        <f t="shared" si="8"/>
        <v>1.04</v>
      </c>
      <c r="G126" s="8" t="s">
        <v>13</v>
      </c>
      <c r="H126" s="9">
        <v>7100</v>
      </c>
      <c r="I126" s="8" t="s">
        <v>6</v>
      </c>
      <c r="J126" s="6">
        <v>1</v>
      </c>
      <c r="K126" s="6">
        <f t="shared" si="9"/>
        <v>4.7519999999999998</v>
      </c>
    </row>
    <row r="127" spans="1:11" ht="12.75" customHeight="1">
      <c r="A127" s="8" t="s">
        <v>11</v>
      </c>
      <c r="B127" s="9">
        <v>3300</v>
      </c>
      <c r="C127" s="8" t="s">
        <v>6</v>
      </c>
      <c r="D127" s="6">
        <v>1</v>
      </c>
      <c r="E127" s="6">
        <f t="shared" si="8"/>
        <v>1.056</v>
      </c>
      <c r="G127" s="8" t="s">
        <v>13</v>
      </c>
      <c r="H127" s="9">
        <v>7500</v>
      </c>
      <c r="I127" s="8" t="s">
        <v>6</v>
      </c>
      <c r="J127" s="6">
        <v>1</v>
      </c>
      <c r="K127" s="6">
        <f t="shared" si="9"/>
        <v>5.0199999999999996</v>
      </c>
    </row>
    <row r="128" spans="1:11" ht="12.75" customHeight="1">
      <c r="A128" s="8" t="s">
        <v>11</v>
      </c>
      <c r="B128" s="9">
        <v>3350</v>
      </c>
      <c r="C128" s="8" t="s">
        <v>6</v>
      </c>
      <c r="D128" s="6">
        <v>1</v>
      </c>
      <c r="E128" s="6">
        <f t="shared" si="8"/>
        <v>1.0720000000000001</v>
      </c>
      <c r="G128" s="8" t="s">
        <v>13</v>
      </c>
      <c r="H128" s="9">
        <v>11200</v>
      </c>
      <c r="I128" s="8" t="s">
        <v>6</v>
      </c>
      <c r="J128" s="6">
        <v>1</v>
      </c>
      <c r="K128" s="6">
        <f>ROUND(H128*J128/25.4*0.017,3)</f>
        <v>7.4960000000000004</v>
      </c>
    </row>
    <row r="129" spans="1:11" ht="12.75" customHeight="1">
      <c r="A129" s="8" t="s">
        <v>11</v>
      </c>
      <c r="B129" s="9">
        <v>3400</v>
      </c>
      <c r="C129" s="8" t="s">
        <v>6</v>
      </c>
      <c r="D129" s="6">
        <v>1</v>
      </c>
      <c r="E129" s="6">
        <f t="shared" si="8"/>
        <v>1.0880000000000001</v>
      </c>
      <c r="G129" s="8" t="s">
        <v>14</v>
      </c>
      <c r="H129" s="9">
        <v>6300</v>
      </c>
      <c r="I129" s="8" t="s">
        <v>6</v>
      </c>
      <c r="J129" s="6">
        <v>1</v>
      </c>
      <c r="K129" s="6">
        <v>6.12</v>
      </c>
    </row>
    <row r="130" spans="1:11" ht="12.75" customHeight="1">
      <c r="A130" s="8" t="s">
        <v>11</v>
      </c>
      <c r="B130" s="9">
        <v>3500</v>
      </c>
      <c r="C130" s="8" t="s">
        <v>6</v>
      </c>
      <c r="D130" s="6">
        <v>1</v>
      </c>
      <c r="E130" s="6">
        <f t="shared" si="8"/>
        <v>1.1200000000000001</v>
      </c>
      <c r="G130" s="8" t="s">
        <v>14</v>
      </c>
      <c r="H130" s="9">
        <v>7100</v>
      </c>
      <c r="I130" s="8" t="s">
        <v>6</v>
      </c>
      <c r="J130" s="6">
        <v>1</v>
      </c>
      <c r="K130" s="6">
        <v>6.9</v>
      </c>
    </row>
    <row r="131" spans="1:11" ht="12.75" customHeight="1">
      <c r="A131" s="8" t="s">
        <v>11</v>
      </c>
      <c r="B131" s="9">
        <v>3550</v>
      </c>
      <c r="C131" s="8" t="s">
        <v>6</v>
      </c>
      <c r="D131" s="6">
        <v>1</v>
      </c>
      <c r="E131" s="6">
        <f t="shared" si="8"/>
        <v>1.1359999999999999</v>
      </c>
      <c r="G131" s="8" t="s">
        <v>14</v>
      </c>
      <c r="H131" s="9">
        <v>7500</v>
      </c>
      <c r="I131" s="8" t="s">
        <v>6</v>
      </c>
      <c r="J131" s="6">
        <v>1</v>
      </c>
      <c r="K131" s="6">
        <v>6.75</v>
      </c>
    </row>
    <row r="132" spans="1:11" ht="12.75" customHeight="1">
      <c r="A132" s="8" t="s">
        <v>11</v>
      </c>
      <c r="B132" s="9">
        <v>3585</v>
      </c>
      <c r="C132" s="8" t="s">
        <v>6</v>
      </c>
      <c r="D132" s="6">
        <v>1</v>
      </c>
      <c r="E132" s="6">
        <f t="shared" si="8"/>
        <v>1.147</v>
      </c>
      <c r="G132" s="8" t="s">
        <v>14</v>
      </c>
      <c r="H132" s="9">
        <v>8500</v>
      </c>
      <c r="I132" s="8" t="s">
        <v>6</v>
      </c>
      <c r="J132" s="6">
        <v>1</v>
      </c>
      <c r="K132" s="6">
        <v>8.25</v>
      </c>
    </row>
    <row r="133" spans="1:11" ht="12.75" customHeight="1">
      <c r="A133" s="8" t="s">
        <v>11</v>
      </c>
      <c r="B133" s="9">
        <v>3600</v>
      </c>
      <c r="C133" s="8" t="s">
        <v>6</v>
      </c>
      <c r="D133" s="6">
        <v>1</v>
      </c>
      <c r="E133" s="6">
        <f t="shared" si="8"/>
        <v>1.1519999999999999</v>
      </c>
      <c r="G133" s="8" t="s">
        <v>14</v>
      </c>
      <c r="H133" s="9">
        <v>9000</v>
      </c>
      <c r="I133" s="8" t="s">
        <v>6</v>
      </c>
      <c r="J133" s="6">
        <v>1</v>
      </c>
      <c r="K133" s="6">
        <v>8.75</v>
      </c>
    </row>
    <row r="134" spans="1:11" ht="12.75" customHeight="1">
      <c r="A134" s="8" t="s">
        <v>11</v>
      </c>
      <c r="B134" s="9">
        <v>3750</v>
      </c>
      <c r="C134" s="8" t="s">
        <v>6</v>
      </c>
      <c r="D134" s="6">
        <v>1</v>
      </c>
      <c r="E134" s="6">
        <f t="shared" si="8"/>
        <v>1.2</v>
      </c>
      <c r="G134" s="8" t="s">
        <v>15</v>
      </c>
      <c r="H134" s="9">
        <v>1500</v>
      </c>
      <c r="I134" s="8" t="s">
        <v>10</v>
      </c>
      <c r="J134" s="6">
        <v>1</v>
      </c>
      <c r="K134" s="6">
        <f t="shared" ref="K134:K156" si="10">ROUND(H134*J134/25.4*0.0066*2,3)</f>
        <v>0.78</v>
      </c>
    </row>
    <row r="135" spans="1:11" ht="12.75" customHeight="1">
      <c r="A135" s="8" t="s">
        <v>11</v>
      </c>
      <c r="B135" s="9">
        <v>4000</v>
      </c>
      <c r="C135" s="8" t="s">
        <v>6</v>
      </c>
      <c r="D135" s="6">
        <v>1</v>
      </c>
      <c r="E135" s="6">
        <f t="shared" si="8"/>
        <v>1.28</v>
      </c>
      <c r="G135" s="8" t="s">
        <v>15</v>
      </c>
      <c r="H135" s="9">
        <v>1612</v>
      </c>
      <c r="I135" s="8" t="s">
        <v>10</v>
      </c>
      <c r="J135" s="6">
        <v>1</v>
      </c>
      <c r="K135" s="6">
        <f t="shared" si="10"/>
        <v>0.83799999999999997</v>
      </c>
    </row>
    <row r="136" spans="1:11" ht="12.75" customHeight="1">
      <c r="A136" s="8" t="s">
        <v>11</v>
      </c>
      <c r="B136" s="9">
        <v>4250</v>
      </c>
      <c r="C136" s="8" t="s">
        <v>6</v>
      </c>
      <c r="D136" s="6">
        <v>1</v>
      </c>
      <c r="E136" s="6">
        <f t="shared" si="8"/>
        <v>1.36</v>
      </c>
      <c r="G136" s="8" t="s">
        <v>15</v>
      </c>
      <c r="H136" s="9">
        <v>1670</v>
      </c>
      <c r="I136" s="8" t="s">
        <v>10</v>
      </c>
      <c r="J136" s="6">
        <v>1</v>
      </c>
      <c r="K136" s="6">
        <f t="shared" si="10"/>
        <v>0.86799999999999999</v>
      </c>
    </row>
    <row r="137" spans="1:11" ht="12.75" customHeight="1">
      <c r="A137" s="8" t="s">
        <v>11</v>
      </c>
      <c r="B137" s="9">
        <v>4350</v>
      </c>
      <c r="C137" s="8" t="s">
        <v>6</v>
      </c>
      <c r="D137" s="6">
        <v>1</v>
      </c>
      <c r="E137" s="6">
        <f t="shared" si="8"/>
        <v>1.3919999999999999</v>
      </c>
      <c r="G137" s="8" t="s">
        <v>15</v>
      </c>
      <c r="H137" s="9">
        <v>1725</v>
      </c>
      <c r="I137" s="8" t="s">
        <v>10</v>
      </c>
      <c r="J137" s="6">
        <v>1</v>
      </c>
      <c r="K137" s="6">
        <f t="shared" si="10"/>
        <v>0.89600000000000002</v>
      </c>
    </row>
    <row r="138" spans="1:11" ht="12.75" customHeight="1">
      <c r="A138" s="8" t="s">
        <v>11</v>
      </c>
      <c r="B138" s="9">
        <v>4450</v>
      </c>
      <c r="C138" s="8" t="s">
        <v>6</v>
      </c>
      <c r="D138" s="6">
        <v>1</v>
      </c>
      <c r="E138" s="6">
        <f t="shared" si="8"/>
        <v>1.4239999999999999</v>
      </c>
      <c r="G138" s="8" t="s">
        <v>15</v>
      </c>
      <c r="H138" s="9">
        <v>1912</v>
      </c>
      <c r="I138" s="8" t="s">
        <v>10</v>
      </c>
      <c r="J138" s="6">
        <v>1</v>
      </c>
      <c r="K138" s="6">
        <f t="shared" si="10"/>
        <v>0.99399999999999999</v>
      </c>
    </row>
    <row r="139" spans="1:11" ht="12.75" customHeight="1">
      <c r="A139" s="8" t="s">
        <v>11</v>
      </c>
      <c r="B139" s="9">
        <v>4500</v>
      </c>
      <c r="C139" s="8" t="s">
        <v>6</v>
      </c>
      <c r="D139" s="6">
        <v>1</v>
      </c>
      <c r="E139" s="6">
        <f t="shared" si="8"/>
        <v>1.44</v>
      </c>
      <c r="G139" s="8" t="s">
        <v>15</v>
      </c>
      <c r="H139" s="9">
        <v>2062</v>
      </c>
      <c r="I139" s="8" t="s">
        <v>10</v>
      </c>
      <c r="J139" s="6">
        <v>1</v>
      </c>
      <c r="K139" s="6">
        <f t="shared" si="10"/>
        <v>1.0720000000000001</v>
      </c>
    </row>
    <row r="140" spans="1:11" ht="12.75" customHeight="1">
      <c r="A140" s="8" t="s">
        <v>11</v>
      </c>
      <c r="B140" s="9">
        <v>4750</v>
      </c>
      <c r="C140" s="8" t="s">
        <v>6</v>
      </c>
      <c r="D140" s="6">
        <v>1</v>
      </c>
      <c r="E140" s="6">
        <f t="shared" si="8"/>
        <v>1.52</v>
      </c>
      <c r="G140" s="8" t="s">
        <v>15</v>
      </c>
      <c r="H140" s="9">
        <v>2120</v>
      </c>
      <c r="I140" s="8" t="s">
        <v>10</v>
      </c>
      <c r="J140" s="6">
        <v>1</v>
      </c>
      <c r="K140" s="6">
        <f t="shared" si="10"/>
        <v>1.1020000000000001</v>
      </c>
    </row>
    <row r="141" spans="1:11" ht="12.75" customHeight="1">
      <c r="A141" s="8" t="s">
        <v>11</v>
      </c>
      <c r="B141" s="9">
        <v>5000</v>
      </c>
      <c r="C141" s="8" t="s">
        <v>6</v>
      </c>
      <c r="D141" s="6">
        <v>1</v>
      </c>
      <c r="E141" s="6">
        <f t="shared" si="8"/>
        <v>1.6</v>
      </c>
      <c r="G141" s="8" t="s">
        <v>15</v>
      </c>
      <c r="H141" s="9">
        <v>2150</v>
      </c>
      <c r="I141" s="8" t="s">
        <v>10</v>
      </c>
      <c r="J141" s="6">
        <v>1</v>
      </c>
      <c r="K141" s="6">
        <f t="shared" si="10"/>
        <v>1.117</v>
      </c>
    </row>
    <row r="142" spans="1:11" ht="12.75" customHeight="1">
      <c r="A142" s="8" t="s">
        <v>11</v>
      </c>
      <c r="B142" s="9">
        <v>5300</v>
      </c>
      <c r="C142" s="8" t="s">
        <v>6</v>
      </c>
      <c r="D142" s="6">
        <v>1</v>
      </c>
      <c r="E142" s="6">
        <f t="shared" si="8"/>
        <v>1.696</v>
      </c>
      <c r="G142" s="8" t="s">
        <v>15</v>
      </c>
      <c r="H142" s="9">
        <v>2162</v>
      </c>
      <c r="I142" s="8" t="s">
        <v>10</v>
      </c>
      <c r="J142" s="6">
        <v>1</v>
      </c>
      <c r="K142" s="6">
        <f t="shared" si="10"/>
        <v>1.1240000000000001</v>
      </c>
    </row>
    <row r="143" spans="1:11" ht="12.75" customHeight="1">
      <c r="A143" s="8" t="s">
        <v>11</v>
      </c>
      <c r="B143" s="9">
        <v>5500</v>
      </c>
      <c r="C143" s="8" t="s">
        <v>6</v>
      </c>
      <c r="D143" s="6">
        <v>1</v>
      </c>
      <c r="E143" s="6">
        <f t="shared" si="8"/>
        <v>1.76</v>
      </c>
      <c r="G143" s="8" t="s">
        <v>15</v>
      </c>
      <c r="H143" s="9">
        <v>2362</v>
      </c>
      <c r="I143" s="8" t="s">
        <v>10</v>
      </c>
      <c r="J143" s="6">
        <v>1</v>
      </c>
      <c r="K143" s="6">
        <f t="shared" si="10"/>
        <v>1.2270000000000001</v>
      </c>
    </row>
    <row r="144" spans="1:11" ht="12.75" customHeight="1">
      <c r="A144" s="8" t="s">
        <v>11</v>
      </c>
      <c r="B144" s="9">
        <v>5600</v>
      </c>
      <c r="C144" s="8" t="s">
        <v>6</v>
      </c>
      <c r="D144" s="6">
        <v>1</v>
      </c>
      <c r="E144" s="6">
        <f t="shared" si="8"/>
        <v>1.792</v>
      </c>
      <c r="G144" s="8" t="s">
        <v>15</v>
      </c>
      <c r="H144" s="9">
        <v>2500</v>
      </c>
      <c r="I144" s="8" t="s">
        <v>10</v>
      </c>
      <c r="J144" s="6">
        <v>1</v>
      </c>
      <c r="K144" s="6">
        <f t="shared" si="10"/>
        <v>1.2989999999999999</v>
      </c>
    </row>
    <row r="145" spans="1:11" ht="12.75" customHeight="1">
      <c r="A145" s="8" t="s">
        <v>11</v>
      </c>
      <c r="B145" s="9">
        <v>6000</v>
      </c>
      <c r="C145" s="8" t="s">
        <v>6</v>
      </c>
      <c r="D145" s="6">
        <v>1</v>
      </c>
      <c r="E145" s="6">
        <f t="shared" si="8"/>
        <v>1.92</v>
      </c>
      <c r="G145" s="8" t="s">
        <v>15</v>
      </c>
      <c r="H145" s="9">
        <v>2610</v>
      </c>
      <c r="I145" s="8" t="s">
        <v>10</v>
      </c>
      <c r="J145" s="6">
        <v>1</v>
      </c>
      <c r="K145" s="6">
        <f t="shared" si="10"/>
        <v>1.3560000000000001</v>
      </c>
    </row>
    <row r="146" spans="1:11" ht="12.75" customHeight="1">
      <c r="A146" s="8" t="s">
        <v>11</v>
      </c>
      <c r="B146" s="9">
        <v>6070</v>
      </c>
      <c r="C146" s="8" t="s">
        <v>6</v>
      </c>
      <c r="D146" s="6">
        <v>1</v>
      </c>
      <c r="E146" s="6">
        <f t="shared" si="8"/>
        <v>1.9430000000000001</v>
      </c>
      <c r="G146" s="8" t="s">
        <v>15</v>
      </c>
      <c r="H146" s="9">
        <v>2662</v>
      </c>
      <c r="I146" s="8" t="s">
        <v>10</v>
      </c>
      <c r="J146" s="6">
        <v>1</v>
      </c>
      <c r="K146" s="6">
        <f t="shared" si="10"/>
        <v>1.383</v>
      </c>
    </row>
    <row r="147" spans="1:11" ht="12.75" customHeight="1">
      <c r="A147" s="8" t="s">
        <v>11</v>
      </c>
      <c r="B147" s="9">
        <v>6300</v>
      </c>
      <c r="C147" s="8" t="s">
        <v>6</v>
      </c>
      <c r="D147" s="6">
        <v>1</v>
      </c>
      <c r="E147" s="6">
        <f t="shared" si="8"/>
        <v>2.016</v>
      </c>
      <c r="G147" s="8" t="s">
        <v>15</v>
      </c>
      <c r="H147" s="9">
        <v>2762</v>
      </c>
      <c r="I147" s="8" t="s">
        <v>10</v>
      </c>
      <c r="J147" s="6">
        <v>1</v>
      </c>
      <c r="K147" s="6">
        <f t="shared" si="10"/>
        <v>1.4350000000000001</v>
      </c>
    </row>
    <row r="148" spans="1:11" ht="12.75" customHeight="1">
      <c r="A148" s="8" t="s">
        <v>11</v>
      </c>
      <c r="B148" s="9">
        <v>6700</v>
      </c>
      <c r="C148" s="8" t="s">
        <v>6</v>
      </c>
      <c r="D148" s="6">
        <v>1</v>
      </c>
      <c r="E148" s="6">
        <f t="shared" si="8"/>
        <v>2.145</v>
      </c>
      <c r="G148" s="8" t="s">
        <v>15</v>
      </c>
      <c r="H148" s="9">
        <v>2907</v>
      </c>
      <c r="I148" s="8" t="s">
        <v>10</v>
      </c>
      <c r="J148" s="6">
        <v>1</v>
      </c>
      <c r="K148" s="6">
        <f t="shared" si="10"/>
        <v>1.5109999999999999</v>
      </c>
    </row>
    <row r="149" spans="1:11" ht="12.75" customHeight="1">
      <c r="A149" s="8" t="s">
        <v>11</v>
      </c>
      <c r="B149" s="9">
        <v>7100</v>
      </c>
      <c r="C149" s="8" t="s">
        <v>6</v>
      </c>
      <c r="D149" s="6">
        <v>1</v>
      </c>
      <c r="E149" s="6">
        <f t="shared" si="8"/>
        <v>2.2730000000000001</v>
      </c>
      <c r="G149" s="8" t="s">
        <v>15</v>
      </c>
      <c r="H149" s="9">
        <v>2962</v>
      </c>
      <c r="I149" s="8" t="s">
        <v>10</v>
      </c>
      <c r="J149" s="6">
        <v>1</v>
      </c>
      <c r="K149" s="6">
        <f t="shared" si="10"/>
        <v>1.5389999999999999</v>
      </c>
    </row>
    <row r="150" spans="1:11" ht="12.75" customHeight="1">
      <c r="A150" s="8" t="s">
        <v>11</v>
      </c>
      <c r="B150" s="9">
        <v>7500</v>
      </c>
      <c r="C150" s="8" t="s">
        <v>6</v>
      </c>
      <c r="D150" s="6">
        <v>1</v>
      </c>
      <c r="E150" s="6">
        <f t="shared" si="8"/>
        <v>2.4009999999999998</v>
      </c>
      <c r="G150" s="8" t="s">
        <v>15</v>
      </c>
      <c r="H150" s="9">
        <v>3000</v>
      </c>
      <c r="I150" s="8" t="s">
        <v>10</v>
      </c>
      <c r="J150" s="6">
        <v>1</v>
      </c>
      <c r="K150" s="6">
        <f t="shared" si="10"/>
        <v>1.5589999999999999</v>
      </c>
    </row>
    <row r="151" spans="1:11" ht="12.75" customHeight="1">
      <c r="A151" s="8" t="s">
        <v>11</v>
      </c>
      <c r="B151" s="9">
        <v>8000</v>
      </c>
      <c r="C151" s="8" t="s">
        <v>6</v>
      </c>
      <c r="D151" s="6">
        <v>1</v>
      </c>
      <c r="E151" s="6">
        <f t="shared" si="8"/>
        <v>2.5609999999999999</v>
      </c>
      <c r="G151" s="8" t="s">
        <v>15</v>
      </c>
      <c r="H151" s="9">
        <v>3050</v>
      </c>
      <c r="I151" s="8" t="s">
        <v>10</v>
      </c>
      <c r="J151" s="6">
        <v>1</v>
      </c>
      <c r="K151" s="6">
        <f t="shared" si="10"/>
        <v>1.585</v>
      </c>
    </row>
    <row r="152" spans="1:11" ht="12.75" customHeight="1">
      <c r="A152" s="8" t="s">
        <v>11</v>
      </c>
      <c r="B152" s="9">
        <v>8500</v>
      </c>
      <c r="C152" s="8" t="s">
        <v>6</v>
      </c>
      <c r="D152" s="6">
        <v>1</v>
      </c>
      <c r="E152" s="6">
        <f t="shared" si="8"/>
        <v>2.7210000000000001</v>
      </c>
      <c r="G152" s="8" t="s">
        <v>15</v>
      </c>
      <c r="H152" s="9">
        <v>3090</v>
      </c>
      <c r="I152" s="8" t="s">
        <v>10</v>
      </c>
      <c r="J152" s="6">
        <v>1</v>
      </c>
      <c r="K152" s="6">
        <f t="shared" si="10"/>
        <v>1.6060000000000001</v>
      </c>
    </row>
    <row r="153" spans="1:11" ht="12.75" customHeight="1">
      <c r="A153" s="8" t="s">
        <v>11</v>
      </c>
      <c r="B153" s="9">
        <v>9050</v>
      </c>
      <c r="C153" s="8" t="s">
        <v>6</v>
      </c>
      <c r="D153" s="6">
        <v>1</v>
      </c>
      <c r="E153" s="6">
        <f t="shared" si="8"/>
        <v>2.8969999999999998</v>
      </c>
      <c r="G153" s="8" t="s">
        <v>15</v>
      </c>
      <c r="H153" s="9">
        <v>3110</v>
      </c>
      <c r="I153" s="8" t="s">
        <v>10</v>
      </c>
      <c r="J153" s="6">
        <v>1</v>
      </c>
      <c r="K153" s="6">
        <f t="shared" si="10"/>
        <v>1.6160000000000001</v>
      </c>
    </row>
    <row r="154" spans="1:11" ht="12.75" customHeight="1">
      <c r="A154" s="8" t="s">
        <v>16</v>
      </c>
      <c r="B154" s="9">
        <v>3270</v>
      </c>
      <c r="C154" s="8" t="s">
        <v>17</v>
      </c>
      <c r="D154" s="6">
        <v>1</v>
      </c>
      <c r="E154" s="6">
        <f>ROUND(B154*D154/25.4*0.0106*2,3)</f>
        <v>2.7290000000000001</v>
      </c>
      <c r="G154" s="8" t="s">
        <v>15</v>
      </c>
      <c r="H154" s="9">
        <v>3212</v>
      </c>
      <c r="I154" s="8" t="s">
        <v>10</v>
      </c>
      <c r="J154" s="6">
        <v>1</v>
      </c>
      <c r="K154" s="6">
        <f t="shared" si="10"/>
        <v>1.669</v>
      </c>
    </row>
    <row r="155" spans="1:11" ht="12.75" customHeight="1">
      <c r="A155" s="8" t="s">
        <v>12</v>
      </c>
      <c r="B155" s="9">
        <v>1303</v>
      </c>
      <c r="C155" s="8" t="s">
        <v>6</v>
      </c>
      <c r="D155" s="6">
        <v>1</v>
      </c>
      <c r="E155" s="6">
        <f>ROUND(B155*D155/25.4*0.01,3)</f>
        <v>0.51300000000000001</v>
      </c>
      <c r="G155" s="8" t="s">
        <v>15</v>
      </c>
      <c r="H155" s="9">
        <v>3270</v>
      </c>
      <c r="I155" s="8" t="s">
        <v>10</v>
      </c>
      <c r="J155" s="6">
        <v>1</v>
      </c>
      <c r="K155" s="6">
        <f t="shared" si="10"/>
        <v>1.6990000000000001</v>
      </c>
    </row>
    <row r="156" spans="1:11" ht="12.75" customHeight="1">
      <c r="A156" s="8" t="s">
        <v>12</v>
      </c>
      <c r="B156" s="9">
        <v>1450</v>
      </c>
      <c r="C156" s="8" t="s">
        <v>6</v>
      </c>
      <c r="D156" s="6">
        <v>1</v>
      </c>
      <c r="E156" s="6">
        <f>ROUND(B156*D156/25.4*0.01,3)</f>
        <v>0.57099999999999995</v>
      </c>
      <c r="G156" s="8" t="s">
        <v>15</v>
      </c>
      <c r="H156" s="9">
        <v>3350</v>
      </c>
      <c r="I156" s="8" t="s">
        <v>10</v>
      </c>
      <c r="J156" s="6">
        <v>1</v>
      </c>
      <c r="K156" s="6">
        <f t="shared" si="10"/>
        <v>1.7410000000000001</v>
      </c>
    </row>
    <row r="157" spans="1:11" ht="12.75" customHeight="1">
      <c r="A157" s="8" t="s">
        <v>15</v>
      </c>
      <c r="B157" s="9">
        <v>3530</v>
      </c>
      <c r="C157" s="8" t="s">
        <v>10</v>
      </c>
      <c r="D157" s="6">
        <v>1</v>
      </c>
      <c r="E157" s="6">
        <f t="shared" ref="E157:E168" si="11">ROUND(B157*D157/25.4*0.0066*2,3)</f>
        <v>1.8340000000000001</v>
      </c>
      <c r="G157" s="8" t="s">
        <v>18</v>
      </c>
      <c r="H157" s="9">
        <v>4985</v>
      </c>
      <c r="I157" s="8" t="s">
        <v>10</v>
      </c>
      <c r="J157" s="6">
        <v>1</v>
      </c>
      <c r="K157" s="6">
        <f>ROUND(H157*J157/25.4*0.0066*4,3)</f>
        <v>5.181</v>
      </c>
    </row>
    <row r="158" spans="1:11" ht="12.75" customHeight="1">
      <c r="A158" s="8" t="s">
        <v>15</v>
      </c>
      <c r="B158" s="9">
        <v>3550</v>
      </c>
      <c r="C158" s="8" t="s">
        <v>10</v>
      </c>
      <c r="D158" s="6">
        <v>1</v>
      </c>
      <c r="E158" s="6">
        <f t="shared" si="11"/>
        <v>1.845</v>
      </c>
      <c r="G158" s="8" t="s">
        <v>19</v>
      </c>
      <c r="H158" s="9">
        <v>2150</v>
      </c>
      <c r="I158" s="8" t="s">
        <v>10</v>
      </c>
      <c r="J158" s="6">
        <v>1</v>
      </c>
      <c r="K158" s="6">
        <f>ROUND(H158*J158/25.4*0.0066*5,3)</f>
        <v>2.7930000000000001</v>
      </c>
    </row>
    <row r="159" spans="1:11" ht="12.75" customHeight="1">
      <c r="A159" s="8" t="s">
        <v>15</v>
      </c>
      <c r="B159" s="9">
        <v>3600</v>
      </c>
      <c r="C159" s="8" t="s">
        <v>10</v>
      </c>
      <c r="D159" s="6">
        <v>1</v>
      </c>
      <c r="E159" s="6">
        <f t="shared" si="11"/>
        <v>1.871</v>
      </c>
      <c r="G159" s="8" t="s">
        <v>19</v>
      </c>
      <c r="H159" s="9">
        <v>2362</v>
      </c>
      <c r="I159" s="8" t="s">
        <v>10</v>
      </c>
      <c r="J159" s="6">
        <v>1</v>
      </c>
      <c r="K159" s="6">
        <f>ROUND(H159*J159/25.4*0.0066*5,3)</f>
        <v>3.069</v>
      </c>
    </row>
    <row r="160" spans="1:11" ht="12.75" customHeight="1">
      <c r="A160" s="8" t="s">
        <v>15</v>
      </c>
      <c r="B160" s="9">
        <v>3812</v>
      </c>
      <c r="C160" s="8" t="s">
        <v>10</v>
      </c>
      <c r="D160" s="6">
        <v>1</v>
      </c>
      <c r="E160" s="6">
        <f t="shared" si="11"/>
        <v>1.9810000000000001</v>
      </c>
      <c r="G160" s="8" t="s">
        <v>19</v>
      </c>
      <c r="H160" s="9">
        <v>2830</v>
      </c>
      <c r="I160" s="8" t="s">
        <v>10</v>
      </c>
      <c r="J160" s="6">
        <v>1</v>
      </c>
      <c r="K160" s="6">
        <f>ROUND(H160*J160/25.4*0.0066*5,3)</f>
        <v>3.677</v>
      </c>
    </row>
    <row r="161" spans="1:11" ht="12.75" customHeight="1">
      <c r="A161" s="8" t="s">
        <v>15</v>
      </c>
      <c r="B161" s="9">
        <v>4062</v>
      </c>
      <c r="C161" s="8" t="s">
        <v>10</v>
      </c>
      <c r="D161" s="6">
        <v>1</v>
      </c>
      <c r="E161" s="6">
        <f t="shared" si="11"/>
        <v>2.1110000000000002</v>
      </c>
      <c r="G161" s="8" t="s">
        <v>19</v>
      </c>
      <c r="H161" s="9">
        <v>3612</v>
      </c>
      <c r="I161" s="8" t="s">
        <v>10</v>
      </c>
      <c r="J161" s="6">
        <v>1</v>
      </c>
      <c r="K161" s="6">
        <f>ROUND(H161*J161/25.4*0.0066*5,3)</f>
        <v>4.6929999999999996</v>
      </c>
    </row>
    <row r="162" spans="1:11" ht="12.75" customHeight="1">
      <c r="A162" s="8" t="s">
        <v>15</v>
      </c>
      <c r="B162" s="9">
        <v>4100</v>
      </c>
      <c r="C162" s="8" t="s">
        <v>10</v>
      </c>
      <c r="D162" s="6">
        <v>1</v>
      </c>
      <c r="E162" s="6">
        <f t="shared" si="11"/>
        <v>2.1309999999999998</v>
      </c>
      <c r="G162" s="8" t="s">
        <v>19</v>
      </c>
      <c r="H162" s="9">
        <v>3812</v>
      </c>
      <c r="I162" s="8" t="s">
        <v>10</v>
      </c>
      <c r="J162" s="6">
        <v>1</v>
      </c>
      <c r="K162" s="6">
        <f>ROUND(H162*J162/25.4*0.0066*5,3)</f>
        <v>4.9530000000000003</v>
      </c>
    </row>
    <row r="163" spans="1:11" ht="12.75" customHeight="1">
      <c r="A163" s="8" t="s">
        <v>15</v>
      </c>
      <c r="B163" s="9">
        <v>4312</v>
      </c>
      <c r="C163" s="8" t="s">
        <v>10</v>
      </c>
      <c r="D163" s="6">
        <v>1</v>
      </c>
      <c r="E163" s="6">
        <f t="shared" si="11"/>
        <v>2.2410000000000001</v>
      </c>
      <c r="G163" s="8" t="s">
        <v>20</v>
      </c>
      <c r="H163" s="9">
        <v>3412</v>
      </c>
      <c r="I163" s="8" t="s">
        <v>10</v>
      </c>
      <c r="J163" s="6">
        <v>1</v>
      </c>
      <c r="K163" s="6">
        <f t="shared" ref="K163:K168" si="12">ROUND(H163*J163/25.4*0.0066*6,3)</f>
        <v>5.319</v>
      </c>
    </row>
    <row r="164" spans="1:11" ht="12.75" customHeight="1">
      <c r="A164" s="8" t="s">
        <v>15</v>
      </c>
      <c r="B164" s="9">
        <v>4812</v>
      </c>
      <c r="C164" s="8" t="s">
        <v>10</v>
      </c>
      <c r="D164" s="6">
        <v>1</v>
      </c>
      <c r="E164" s="6">
        <f t="shared" si="11"/>
        <v>2.5009999999999999</v>
      </c>
      <c r="G164" s="8" t="s">
        <v>20</v>
      </c>
      <c r="H164" s="9">
        <v>2362</v>
      </c>
      <c r="I164" s="8" t="s">
        <v>10</v>
      </c>
      <c r="J164" s="6">
        <v>1</v>
      </c>
      <c r="K164" s="6">
        <f t="shared" si="12"/>
        <v>3.6819999999999999</v>
      </c>
    </row>
    <row r="165" spans="1:11" ht="12.75" customHeight="1">
      <c r="A165" s="8" t="s">
        <v>15</v>
      </c>
      <c r="B165" s="9">
        <v>5362</v>
      </c>
      <c r="C165" s="8" t="s">
        <v>10</v>
      </c>
      <c r="D165" s="6">
        <v>1</v>
      </c>
      <c r="E165" s="6">
        <f t="shared" si="11"/>
        <v>2.7869999999999999</v>
      </c>
      <c r="G165" s="8" t="s">
        <v>20</v>
      </c>
      <c r="H165" s="9">
        <v>3412</v>
      </c>
      <c r="I165" s="8" t="s">
        <v>10</v>
      </c>
      <c r="J165" s="6">
        <v>1</v>
      </c>
      <c r="K165" s="6">
        <f t="shared" si="12"/>
        <v>5.319</v>
      </c>
    </row>
    <row r="166" spans="1:11" ht="12.75" customHeight="1">
      <c r="A166" s="8" t="s">
        <v>15</v>
      </c>
      <c r="B166" s="9">
        <v>5380</v>
      </c>
      <c r="C166" s="8" t="s">
        <v>10</v>
      </c>
      <c r="D166" s="6">
        <v>1</v>
      </c>
      <c r="E166" s="6">
        <f t="shared" si="11"/>
        <v>2.7959999999999998</v>
      </c>
      <c r="G166" s="8" t="s">
        <v>20</v>
      </c>
      <c r="H166" s="9">
        <v>3556</v>
      </c>
      <c r="I166" s="8" t="s">
        <v>10</v>
      </c>
      <c r="J166" s="6">
        <v>1</v>
      </c>
      <c r="K166" s="6">
        <f t="shared" si="12"/>
        <v>5.5439999999999996</v>
      </c>
    </row>
    <row r="167" spans="1:11" ht="12.75" customHeight="1">
      <c r="A167" s="8" t="s">
        <v>15</v>
      </c>
      <c r="B167" s="9">
        <v>5500</v>
      </c>
      <c r="C167" s="8" t="s">
        <v>10</v>
      </c>
      <c r="D167" s="6">
        <v>1</v>
      </c>
      <c r="E167" s="6">
        <f t="shared" si="11"/>
        <v>2.8580000000000001</v>
      </c>
      <c r="G167" s="8" t="s">
        <v>20</v>
      </c>
      <c r="H167" s="9">
        <v>3600</v>
      </c>
      <c r="I167" s="8" t="s">
        <v>10</v>
      </c>
      <c r="J167" s="6">
        <v>1</v>
      </c>
      <c r="K167" s="6">
        <f t="shared" si="12"/>
        <v>5.6130000000000004</v>
      </c>
    </row>
    <row r="168" spans="1:11" ht="12.75" customHeight="1">
      <c r="A168" s="8" t="s">
        <v>15</v>
      </c>
      <c r="B168" s="9">
        <v>6745</v>
      </c>
      <c r="C168" s="8" t="s">
        <v>10</v>
      </c>
      <c r="D168" s="6">
        <v>1</v>
      </c>
      <c r="E168" s="6">
        <f t="shared" si="11"/>
        <v>3.5049999999999999</v>
      </c>
      <c r="G168" s="8" t="s">
        <v>20</v>
      </c>
      <c r="H168" s="9">
        <v>4985</v>
      </c>
      <c r="I168" s="8" t="s">
        <v>10</v>
      </c>
      <c r="J168" s="6">
        <v>1</v>
      </c>
      <c r="K168" s="6">
        <f t="shared" si="12"/>
        <v>7.7720000000000002</v>
      </c>
    </row>
    <row r="169" spans="1:11" ht="12.75" customHeight="1">
      <c r="A169" s="8" t="s">
        <v>21</v>
      </c>
      <c r="B169" s="9">
        <v>2120</v>
      </c>
      <c r="C169" s="8" t="s">
        <v>10</v>
      </c>
      <c r="D169" s="6">
        <v>1</v>
      </c>
      <c r="E169" s="6">
        <f t="shared" ref="E169:E190" si="13">ROUND(B169*D169/25.4*0.0066*3,3)</f>
        <v>1.653</v>
      </c>
      <c r="G169" s="8" t="s">
        <v>22</v>
      </c>
      <c r="H169" s="9">
        <v>9100</v>
      </c>
      <c r="I169" s="8" t="s">
        <v>10</v>
      </c>
      <c r="J169" s="6">
        <v>1</v>
      </c>
      <c r="K169" s="6">
        <f>ROUND(H169*J169/25.4*0.0066*7,3)</f>
        <v>16.552</v>
      </c>
    </row>
    <row r="170" spans="1:11" ht="12.75" customHeight="1">
      <c r="A170" s="8" t="s">
        <v>21</v>
      </c>
      <c r="B170" s="9">
        <v>2162</v>
      </c>
      <c r="C170" s="8" t="s">
        <v>10</v>
      </c>
      <c r="D170" s="6">
        <v>1</v>
      </c>
      <c r="E170" s="6">
        <f t="shared" si="13"/>
        <v>1.6850000000000001</v>
      </c>
      <c r="G170" s="8" t="s">
        <v>23</v>
      </c>
      <c r="H170" s="9">
        <v>1090</v>
      </c>
      <c r="I170" s="8" t="s">
        <v>6</v>
      </c>
      <c r="J170" s="6">
        <v>1</v>
      </c>
      <c r="K170" s="6">
        <v>0.14599999999999999</v>
      </c>
    </row>
    <row r="171" spans="1:11" ht="12.75" customHeight="1">
      <c r="A171" s="8" t="s">
        <v>21</v>
      </c>
      <c r="B171" s="9">
        <v>2612</v>
      </c>
      <c r="C171" s="8" t="s">
        <v>10</v>
      </c>
      <c r="D171" s="6">
        <v>1</v>
      </c>
      <c r="E171" s="6">
        <f t="shared" si="13"/>
        <v>2.036</v>
      </c>
      <c r="G171" s="8" t="s">
        <v>23</v>
      </c>
      <c r="H171" s="9">
        <v>1120</v>
      </c>
      <c r="I171" s="8" t="s">
        <v>6</v>
      </c>
      <c r="J171" s="6">
        <v>1</v>
      </c>
      <c r="K171" s="6">
        <v>0.15</v>
      </c>
    </row>
    <row r="172" spans="1:11" ht="12.75" customHeight="1">
      <c r="A172" s="8" t="s">
        <v>21</v>
      </c>
      <c r="B172" s="9">
        <v>2650</v>
      </c>
      <c r="C172" s="8" t="s">
        <v>10</v>
      </c>
      <c r="D172" s="6">
        <v>1</v>
      </c>
      <c r="E172" s="6">
        <f t="shared" si="13"/>
        <v>2.0659999999999998</v>
      </c>
      <c r="G172" s="8" t="s">
        <v>24</v>
      </c>
      <c r="H172" s="9">
        <v>587</v>
      </c>
      <c r="I172" s="8" t="s">
        <v>6</v>
      </c>
      <c r="J172" s="6">
        <v>1</v>
      </c>
      <c r="K172" s="6">
        <f t="shared" ref="K172:K208" si="14">ROUND(H172*J172/25.4*0.001935,3)</f>
        <v>4.4999999999999998E-2</v>
      </c>
    </row>
    <row r="173" spans="1:11" ht="12.75" customHeight="1">
      <c r="A173" s="8" t="s">
        <v>21</v>
      </c>
      <c r="B173" s="9">
        <v>2662</v>
      </c>
      <c r="C173" s="8" t="s">
        <v>10</v>
      </c>
      <c r="D173" s="6">
        <v>1</v>
      </c>
      <c r="E173" s="6">
        <f t="shared" si="13"/>
        <v>2.0750000000000002</v>
      </c>
      <c r="G173" s="8" t="s">
        <v>24</v>
      </c>
      <c r="H173" s="9">
        <v>850</v>
      </c>
      <c r="I173" s="8" t="s">
        <v>6</v>
      </c>
      <c r="J173" s="6">
        <v>1</v>
      </c>
      <c r="K173" s="6">
        <f t="shared" si="14"/>
        <v>6.5000000000000002E-2</v>
      </c>
    </row>
    <row r="174" spans="1:11" ht="12.75" customHeight="1">
      <c r="A174" s="8" t="s">
        <v>21</v>
      </c>
      <c r="B174" s="9">
        <v>2886</v>
      </c>
      <c r="C174" s="8" t="s">
        <v>10</v>
      </c>
      <c r="D174" s="6">
        <v>1</v>
      </c>
      <c r="E174" s="6">
        <f t="shared" si="13"/>
        <v>2.25</v>
      </c>
      <c r="G174" s="8" t="s">
        <v>24</v>
      </c>
      <c r="H174" s="9">
        <v>1060</v>
      </c>
      <c r="I174" s="8" t="s">
        <v>6</v>
      </c>
      <c r="J174" s="6">
        <v>1</v>
      </c>
      <c r="K174" s="6">
        <f t="shared" si="14"/>
        <v>8.1000000000000003E-2</v>
      </c>
    </row>
    <row r="175" spans="1:11" ht="12.75" customHeight="1">
      <c r="A175" s="8" t="s">
        <v>21</v>
      </c>
      <c r="B175" s="9">
        <v>2907</v>
      </c>
      <c r="C175" s="8" t="s">
        <v>10</v>
      </c>
      <c r="D175" s="6">
        <v>1</v>
      </c>
      <c r="E175" s="6">
        <f t="shared" si="13"/>
        <v>2.266</v>
      </c>
      <c r="G175" s="8" t="s">
        <v>25</v>
      </c>
      <c r="H175" s="9">
        <v>530</v>
      </c>
      <c r="I175" s="8" t="s">
        <v>6</v>
      </c>
      <c r="J175" s="6">
        <v>1</v>
      </c>
      <c r="K175" s="6">
        <f t="shared" si="14"/>
        <v>0.04</v>
      </c>
    </row>
    <row r="176" spans="1:11" ht="12.75" customHeight="1">
      <c r="A176" s="8" t="s">
        <v>21</v>
      </c>
      <c r="B176" s="9">
        <v>2940</v>
      </c>
      <c r="C176" s="8" t="s">
        <v>10</v>
      </c>
      <c r="D176" s="6">
        <v>1</v>
      </c>
      <c r="E176" s="6">
        <f t="shared" si="13"/>
        <v>2.2919999999999998</v>
      </c>
      <c r="G176" s="8" t="s">
        <v>25</v>
      </c>
      <c r="H176" s="9">
        <v>560</v>
      </c>
      <c r="I176" s="8" t="s">
        <v>6</v>
      </c>
      <c r="J176" s="6">
        <v>1</v>
      </c>
      <c r="K176" s="6">
        <f t="shared" si="14"/>
        <v>4.2999999999999997E-2</v>
      </c>
    </row>
    <row r="177" spans="1:11" ht="12.75" customHeight="1">
      <c r="A177" s="8" t="s">
        <v>21</v>
      </c>
      <c r="B177" s="9">
        <v>3000</v>
      </c>
      <c r="C177" s="8" t="s">
        <v>10</v>
      </c>
      <c r="D177" s="6">
        <v>1</v>
      </c>
      <c r="E177" s="6">
        <f t="shared" si="13"/>
        <v>2.339</v>
      </c>
      <c r="G177" s="8" t="s">
        <v>25</v>
      </c>
      <c r="H177" s="9">
        <v>562</v>
      </c>
      <c r="I177" s="8" t="s">
        <v>6</v>
      </c>
      <c r="J177" s="6">
        <v>1</v>
      </c>
      <c r="K177" s="6">
        <f t="shared" si="14"/>
        <v>4.2999999999999997E-2</v>
      </c>
    </row>
    <row r="178" spans="1:11" ht="12.75" customHeight="1">
      <c r="A178" s="8" t="s">
        <v>21</v>
      </c>
      <c r="B178" s="9">
        <v>3062</v>
      </c>
      <c r="C178" s="8" t="s">
        <v>10</v>
      </c>
      <c r="D178" s="6">
        <v>1</v>
      </c>
      <c r="E178" s="6">
        <f t="shared" si="13"/>
        <v>2.387</v>
      </c>
      <c r="G178" s="8" t="s">
        <v>25</v>
      </c>
      <c r="H178" s="9">
        <v>630</v>
      </c>
      <c r="I178" s="8" t="s">
        <v>6</v>
      </c>
      <c r="J178" s="6">
        <v>1</v>
      </c>
      <c r="K178" s="6">
        <f t="shared" si="14"/>
        <v>4.8000000000000001E-2</v>
      </c>
    </row>
    <row r="179" spans="1:11" ht="12.75" customHeight="1">
      <c r="A179" s="8" t="s">
        <v>21</v>
      </c>
      <c r="B179" s="9">
        <v>3090</v>
      </c>
      <c r="C179" s="8" t="s">
        <v>10</v>
      </c>
      <c r="D179" s="6">
        <v>1</v>
      </c>
      <c r="E179" s="6">
        <f t="shared" si="13"/>
        <v>2.4089999999999998</v>
      </c>
      <c r="G179" s="8" t="s">
        <v>25</v>
      </c>
      <c r="H179" s="9">
        <v>662</v>
      </c>
      <c r="I179" s="8" t="s">
        <v>6</v>
      </c>
      <c r="J179" s="6">
        <v>1</v>
      </c>
      <c r="K179" s="6">
        <f t="shared" si="14"/>
        <v>0.05</v>
      </c>
    </row>
    <row r="180" spans="1:11" ht="12.75" customHeight="1">
      <c r="A180" s="8" t="s">
        <v>21</v>
      </c>
      <c r="B180" s="9">
        <v>3220</v>
      </c>
      <c r="C180" s="8" t="s">
        <v>10</v>
      </c>
      <c r="D180" s="6">
        <v>1</v>
      </c>
      <c r="E180" s="6">
        <f t="shared" si="13"/>
        <v>2.5099999999999998</v>
      </c>
      <c r="G180" s="8" t="s">
        <v>25</v>
      </c>
      <c r="H180" s="9">
        <v>665</v>
      </c>
      <c r="I180" s="8" t="s">
        <v>6</v>
      </c>
      <c r="J180" s="6">
        <v>1</v>
      </c>
      <c r="K180" s="6">
        <f t="shared" si="14"/>
        <v>5.0999999999999997E-2</v>
      </c>
    </row>
    <row r="181" spans="1:11" ht="12.75" customHeight="1">
      <c r="A181" s="8" t="s">
        <v>21</v>
      </c>
      <c r="B181" s="9">
        <v>3300</v>
      </c>
      <c r="C181" s="8" t="s">
        <v>10</v>
      </c>
      <c r="D181" s="6">
        <v>1</v>
      </c>
      <c r="E181" s="6">
        <f t="shared" si="13"/>
        <v>2.5720000000000001</v>
      </c>
      <c r="G181" s="8" t="s">
        <v>25</v>
      </c>
      <c r="H181" s="9">
        <v>715</v>
      </c>
      <c r="I181" s="8" t="s">
        <v>6</v>
      </c>
      <c r="J181" s="6">
        <v>1</v>
      </c>
      <c r="K181" s="6">
        <f t="shared" si="14"/>
        <v>5.3999999999999999E-2</v>
      </c>
    </row>
    <row r="182" spans="1:11" ht="12.75" customHeight="1">
      <c r="A182" s="8" t="s">
        <v>21</v>
      </c>
      <c r="B182" s="9">
        <v>3350</v>
      </c>
      <c r="C182" s="8" t="s">
        <v>10</v>
      </c>
      <c r="D182" s="6">
        <v>1</v>
      </c>
      <c r="E182" s="6">
        <f t="shared" si="13"/>
        <v>2.6110000000000002</v>
      </c>
      <c r="G182" s="8" t="s">
        <v>25</v>
      </c>
      <c r="H182" s="9">
        <v>800</v>
      </c>
      <c r="I182" s="8" t="s">
        <v>6</v>
      </c>
      <c r="J182" s="6">
        <v>1</v>
      </c>
      <c r="K182" s="6">
        <f t="shared" si="14"/>
        <v>6.0999999999999999E-2</v>
      </c>
    </row>
    <row r="183" spans="1:11" ht="12.75" customHeight="1">
      <c r="A183" s="8" t="s">
        <v>21</v>
      </c>
      <c r="B183" s="9">
        <v>3556</v>
      </c>
      <c r="C183" s="8" t="s">
        <v>10</v>
      </c>
      <c r="D183" s="6">
        <v>1</v>
      </c>
      <c r="E183" s="6">
        <f t="shared" si="13"/>
        <v>2.7719999999999998</v>
      </c>
      <c r="G183" s="8" t="s">
        <v>25</v>
      </c>
      <c r="H183" s="9">
        <v>833</v>
      </c>
      <c r="I183" s="8" t="s">
        <v>6</v>
      </c>
      <c r="J183" s="6">
        <v>1</v>
      </c>
      <c r="K183" s="6">
        <f t="shared" si="14"/>
        <v>6.3E-2</v>
      </c>
    </row>
    <row r="184" spans="1:11" ht="12.75" customHeight="1">
      <c r="A184" s="8" t="s">
        <v>21</v>
      </c>
      <c r="B184" s="9">
        <v>3612</v>
      </c>
      <c r="C184" s="8" t="s">
        <v>10</v>
      </c>
      <c r="D184" s="6">
        <v>1</v>
      </c>
      <c r="E184" s="6">
        <f t="shared" si="13"/>
        <v>2.8159999999999998</v>
      </c>
      <c r="G184" s="8" t="s">
        <v>25</v>
      </c>
      <c r="H184" s="9">
        <v>837</v>
      </c>
      <c r="I184" s="8" t="s">
        <v>6</v>
      </c>
      <c r="J184" s="6">
        <v>1</v>
      </c>
      <c r="K184" s="6">
        <f t="shared" si="14"/>
        <v>6.4000000000000001E-2</v>
      </c>
    </row>
    <row r="185" spans="1:11" ht="12.75" customHeight="1">
      <c r="A185" s="8" t="s">
        <v>21</v>
      </c>
      <c r="B185" s="9">
        <v>3750</v>
      </c>
      <c r="C185" s="8" t="s">
        <v>10</v>
      </c>
      <c r="D185" s="6">
        <v>1</v>
      </c>
      <c r="E185" s="6">
        <f t="shared" si="13"/>
        <v>2.923</v>
      </c>
      <c r="G185" s="8" t="s">
        <v>25</v>
      </c>
      <c r="H185" s="9">
        <v>850</v>
      </c>
      <c r="I185" s="8" t="s">
        <v>6</v>
      </c>
      <c r="J185" s="6">
        <v>1</v>
      </c>
      <c r="K185" s="6">
        <f t="shared" si="14"/>
        <v>6.5000000000000002E-2</v>
      </c>
    </row>
    <row r="186" spans="1:11" ht="12.75" customHeight="1">
      <c r="A186" s="8" t="s">
        <v>21</v>
      </c>
      <c r="B186" s="9">
        <v>3762</v>
      </c>
      <c r="C186" s="8" t="s">
        <v>10</v>
      </c>
      <c r="D186" s="6">
        <v>1</v>
      </c>
      <c r="E186" s="6">
        <f t="shared" si="13"/>
        <v>2.9329999999999998</v>
      </c>
      <c r="G186" s="8" t="s">
        <v>25</v>
      </c>
      <c r="H186" s="9">
        <v>875</v>
      </c>
      <c r="I186" s="8" t="s">
        <v>6</v>
      </c>
      <c r="J186" s="6">
        <v>1</v>
      </c>
      <c r="K186" s="6">
        <f t="shared" si="14"/>
        <v>6.7000000000000004E-2</v>
      </c>
    </row>
    <row r="187" spans="1:11" ht="12.75" customHeight="1">
      <c r="A187" s="8" t="s">
        <v>21</v>
      </c>
      <c r="B187" s="9">
        <v>3812</v>
      </c>
      <c r="C187" s="8" t="s">
        <v>10</v>
      </c>
      <c r="D187" s="6">
        <v>1</v>
      </c>
      <c r="E187" s="6">
        <f t="shared" si="13"/>
        <v>2.972</v>
      </c>
      <c r="G187" s="8" t="s">
        <v>25</v>
      </c>
      <c r="H187" s="9">
        <v>933</v>
      </c>
      <c r="I187" s="8" t="s">
        <v>6</v>
      </c>
      <c r="J187" s="6">
        <v>1</v>
      </c>
      <c r="K187" s="6">
        <f t="shared" si="14"/>
        <v>7.0999999999999994E-2</v>
      </c>
    </row>
    <row r="188" spans="1:11" ht="12.75" customHeight="1">
      <c r="A188" s="8" t="s">
        <v>21</v>
      </c>
      <c r="B188" s="9">
        <v>4060</v>
      </c>
      <c r="C188" s="8" t="s">
        <v>10</v>
      </c>
      <c r="D188" s="6">
        <v>1</v>
      </c>
      <c r="E188" s="6">
        <f t="shared" si="13"/>
        <v>3.165</v>
      </c>
      <c r="G188" s="8" t="s">
        <v>25</v>
      </c>
      <c r="H188" s="9">
        <v>944</v>
      </c>
      <c r="I188" s="8" t="s">
        <v>6</v>
      </c>
      <c r="J188" s="6">
        <v>1</v>
      </c>
      <c r="K188" s="6">
        <f t="shared" si="14"/>
        <v>7.1999999999999995E-2</v>
      </c>
    </row>
    <row r="189" spans="1:11" ht="12.75" customHeight="1">
      <c r="A189" s="8" t="s">
        <v>21</v>
      </c>
      <c r="B189" s="9">
        <v>4475</v>
      </c>
      <c r="C189" s="8" t="s">
        <v>10</v>
      </c>
      <c r="D189" s="6">
        <v>1</v>
      </c>
      <c r="E189" s="6">
        <f t="shared" si="13"/>
        <v>3.488</v>
      </c>
      <c r="G189" s="8" t="s">
        <v>25</v>
      </c>
      <c r="H189" s="9">
        <v>950</v>
      </c>
      <c r="I189" s="8" t="s">
        <v>6</v>
      </c>
      <c r="J189" s="6">
        <v>1</v>
      </c>
      <c r="K189" s="6">
        <f t="shared" si="14"/>
        <v>7.1999999999999995E-2</v>
      </c>
    </row>
    <row r="190" spans="1:11" ht="12.75" customHeight="1">
      <c r="A190" s="8" t="s">
        <v>21</v>
      </c>
      <c r="B190" s="9">
        <v>4985</v>
      </c>
      <c r="C190" s="8" t="s">
        <v>10</v>
      </c>
      <c r="D190" s="6">
        <v>1</v>
      </c>
      <c r="E190" s="6">
        <f t="shared" si="13"/>
        <v>3.8860000000000001</v>
      </c>
      <c r="G190" s="8" t="s">
        <v>25</v>
      </c>
      <c r="H190" s="9">
        <v>1000</v>
      </c>
      <c r="I190" s="8" t="s">
        <v>6</v>
      </c>
      <c r="J190" s="6">
        <v>1</v>
      </c>
      <c r="K190" s="6">
        <f t="shared" si="14"/>
        <v>7.5999999999999998E-2</v>
      </c>
    </row>
    <row r="191" spans="1:11" ht="12.75" customHeight="1">
      <c r="A191" s="8" t="s">
        <v>18</v>
      </c>
      <c r="B191" s="9">
        <v>1912</v>
      </c>
      <c r="C191" s="8" t="s">
        <v>10</v>
      </c>
      <c r="D191" s="6">
        <v>1</v>
      </c>
      <c r="E191" s="6">
        <f t="shared" ref="E191:E207" si="15">ROUND(B191*D191/25.4*0.0066*4,3)</f>
        <v>1.9870000000000001</v>
      </c>
      <c r="G191" s="8" t="s">
        <v>25</v>
      </c>
      <c r="H191" s="9">
        <v>1012</v>
      </c>
      <c r="I191" s="8" t="s">
        <v>6</v>
      </c>
      <c r="J191" s="6">
        <v>1</v>
      </c>
      <c r="K191" s="6">
        <f t="shared" si="14"/>
        <v>7.6999999999999999E-2</v>
      </c>
    </row>
    <row r="192" spans="1:11" ht="12.75" customHeight="1">
      <c r="A192" s="8" t="s">
        <v>18</v>
      </c>
      <c r="B192" s="9">
        <v>2120</v>
      </c>
      <c r="C192" s="8" t="s">
        <v>10</v>
      </c>
      <c r="D192" s="6">
        <v>1</v>
      </c>
      <c r="E192" s="6">
        <f t="shared" si="15"/>
        <v>2.2029999999999998</v>
      </c>
      <c r="G192" s="8" t="s">
        <v>25</v>
      </c>
      <c r="H192" s="9">
        <v>1018</v>
      </c>
      <c r="I192" s="8" t="s">
        <v>6</v>
      </c>
      <c r="J192" s="6">
        <v>1</v>
      </c>
      <c r="K192" s="6">
        <f t="shared" si="14"/>
        <v>7.8E-2</v>
      </c>
    </row>
    <row r="193" spans="1:11" ht="12.75" customHeight="1">
      <c r="A193" s="8" t="s">
        <v>18</v>
      </c>
      <c r="B193" s="9">
        <v>2270</v>
      </c>
      <c r="C193" s="8" t="s">
        <v>10</v>
      </c>
      <c r="D193" s="6">
        <v>1</v>
      </c>
      <c r="E193" s="6">
        <f t="shared" si="15"/>
        <v>2.359</v>
      </c>
      <c r="G193" s="8" t="s">
        <v>25</v>
      </c>
      <c r="H193" s="9">
        <v>1024</v>
      </c>
      <c r="I193" s="8" t="s">
        <v>6</v>
      </c>
      <c r="J193" s="6">
        <v>1</v>
      </c>
      <c r="K193" s="6">
        <f t="shared" si="14"/>
        <v>7.8E-2</v>
      </c>
    </row>
    <row r="194" spans="1:11" ht="12.75" customHeight="1">
      <c r="A194" s="8" t="s">
        <v>18</v>
      </c>
      <c r="B194" s="9">
        <v>2362</v>
      </c>
      <c r="C194" s="8" t="s">
        <v>10</v>
      </c>
      <c r="D194" s="6">
        <v>1</v>
      </c>
      <c r="E194" s="6">
        <f t="shared" si="15"/>
        <v>2.4550000000000001</v>
      </c>
      <c r="G194" s="8" t="s">
        <v>25</v>
      </c>
      <c r="H194" s="9">
        <v>1030</v>
      </c>
      <c r="I194" s="8" t="s">
        <v>6</v>
      </c>
      <c r="J194" s="6">
        <v>1</v>
      </c>
      <c r="K194" s="6">
        <f t="shared" si="14"/>
        <v>7.8E-2</v>
      </c>
    </row>
    <row r="195" spans="1:11" ht="12.75" customHeight="1">
      <c r="A195" s="8" t="s">
        <v>18</v>
      </c>
      <c r="B195" s="9">
        <v>2612</v>
      </c>
      <c r="C195" s="8" t="s">
        <v>10</v>
      </c>
      <c r="D195" s="6">
        <v>1</v>
      </c>
      <c r="E195" s="6">
        <f t="shared" si="15"/>
        <v>2.7149999999999999</v>
      </c>
      <c r="G195" s="8" t="s">
        <v>25</v>
      </c>
      <c r="H195" s="9">
        <v>1037</v>
      </c>
      <c r="I195" s="8" t="s">
        <v>6</v>
      </c>
      <c r="J195" s="6">
        <v>1</v>
      </c>
      <c r="K195" s="6">
        <f t="shared" si="14"/>
        <v>7.9000000000000001E-2</v>
      </c>
    </row>
    <row r="196" spans="1:11" ht="12.75" customHeight="1">
      <c r="A196" s="8" t="s">
        <v>18</v>
      </c>
      <c r="B196" s="9">
        <v>2650</v>
      </c>
      <c r="C196" s="8" t="s">
        <v>10</v>
      </c>
      <c r="D196" s="6">
        <v>1</v>
      </c>
      <c r="E196" s="6">
        <f t="shared" si="15"/>
        <v>2.754</v>
      </c>
      <c r="G196" s="8" t="s">
        <v>25</v>
      </c>
      <c r="H196" s="9">
        <v>1060</v>
      </c>
      <c r="I196" s="8" t="s">
        <v>6</v>
      </c>
      <c r="J196" s="6">
        <v>1</v>
      </c>
      <c r="K196" s="6">
        <f t="shared" si="14"/>
        <v>8.1000000000000003E-2</v>
      </c>
    </row>
    <row r="197" spans="1:11" ht="12.75" customHeight="1">
      <c r="A197" s="8" t="s">
        <v>18</v>
      </c>
      <c r="B197" s="9">
        <v>2665</v>
      </c>
      <c r="C197" s="8" t="s">
        <v>10</v>
      </c>
      <c r="D197" s="6">
        <v>1</v>
      </c>
      <c r="E197" s="6">
        <f t="shared" si="15"/>
        <v>2.77</v>
      </c>
      <c r="G197" s="8" t="s">
        <v>25</v>
      </c>
      <c r="H197" s="9">
        <v>1150</v>
      </c>
      <c r="I197" s="8" t="s">
        <v>6</v>
      </c>
      <c r="J197" s="6">
        <v>1</v>
      </c>
      <c r="K197" s="6">
        <f t="shared" si="14"/>
        <v>8.7999999999999995E-2</v>
      </c>
    </row>
    <row r="198" spans="1:11" ht="12.75" customHeight="1">
      <c r="A198" s="8" t="s">
        <v>18</v>
      </c>
      <c r="B198" s="9">
        <v>2886</v>
      </c>
      <c r="C198" s="8" t="s">
        <v>10</v>
      </c>
      <c r="D198" s="6">
        <v>1</v>
      </c>
      <c r="E198" s="6">
        <f t="shared" si="15"/>
        <v>3</v>
      </c>
      <c r="G198" s="8" t="s">
        <v>25</v>
      </c>
      <c r="H198" s="9">
        <v>1180</v>
      </c>
      <c r="I198" s="8" t="s">
        <v>6</v>
      </c>
      <c r="J198" s="6">
        <v>1</v>
      </c>
      <c r="K198" s="6">
        <f t="shared" si="14"/>
        <v>0.09</v>
      </c>
    </row>
    <row r="199" spans="1:11" ht="12.75" customHeight="1">
      <c r="A199" s="8" t="s">
        <v>18</v>
      </c>
      <c r="B199" s="9">
        <v>3612</v>
      </c>
      <c r="C199" s="8" t="s">
        <v>10</v>
      </c>
      <c r="D199" s="6">
        <v>1</v>
      </c>
      <c r="E199" s="6">
        <f t="shared" si="15"/>
        <v>3.754</v>
      </c>
      <c r="G199" s="8" t="s">
        <v>25</v>
      </c>
      <c r="H199" s="9">
        <v>1250</v>
      </c>
      <c r="I199" s="8" t="s">
        <v>6</v>
      </c>
      <c r="J199" s="6">
        <v>1</v>
      </c>
      <c r="K199" s="6">
        <f t="shared" si="14"/>
        <v>9.5000000000000001E-2</v>
      </c>
    </row>
    <row r="200" spans="1:11" ht="12.75" customHeight="1">
      <c r="A200" s="8" t="s">
        <v>18</v>
      </c>
      <c r="B200" s="9">
        <v>3750</v>
      </c>
      <c r="C200" s="8" t="s">
        <v>10</v>
      </c>
      <c r="D200" s="6">
        <v>1</v>
      </c>
      <c r="E200" s="6">
        <f t="shared" si="15"/>
        <v>3.8980000000000001</v>
      </c>
      <c r="G200" s="8" t="s">
        <v>25</v>
      </c>
      <c r="H200" s="9">
        <v>1280</v>
      </c>
      <c r="I200" s="8" t="s">
        <v>6</v>
      </c>
      <c r="J200" s="6">
        <v>1</v>
      </c>
      <c r="K200" s="6">
        <f t="shared" si="14"/>
        <v>9.8000000000000004E-2</v>
      </c>
    </row>
    <row r="201" spans="1:11" ht="12.75" customHeight="1">
      <c r="A201" s="8" t="s">
        <v>18</v>
      </c>
      <c r="B201" s="9">
        <v>3765</v>
      </c>
      <c r="C201" s="8" t="s">
        <v>10</v>
      </c>
      <c r="D201" s="6">
        <v>1</v>
      </c>
      <c r="E201" s="6">
        <f t="shared" si="15"/>
        <v>3.9129999999999998</v>
      </c>
      <c r="G201" s="8" t="s">
        <v>25</v>
      </c>
      <c r="H201" s="9">
        <v>1300</v>
      </c>
      <c r="I201" s="8" t="s">
        <v>6</v>
      </c>
      <c r="J201" s="6">
        <v>1</v>
      </c>
      <c r="K201" s="6">
        <f t="shared" si="14"/>
        <v>9.9000000000000005E-2</v>
      </c>
    </row>
    <row r="202" spans="1:11" ht="12.75" customHeight="1">
      <c r="A202" s="8" t="s">
        <v>18</v>
      </c>
      <c r="B202" s="9">
        <v>3940</v>
      </c>
      <c r="C202" s="8" t="s">
        <v>10</v>
      </c>
      <c r="D202" s="6">
        <v>1</v>
      </c>
      <c r="E202" s="6">
        <f t="shared" si="15"/>
        <v>4.0949999999999998</v>
      </c>
      <c r="G202" s="8" t="s">
        <v>25</v>
      </c>
      <c r="H202" s="9">
        <v>1320</v>
      </c>
      <c r="I202" s="8" t="s">
        <v>6</v>
      </c>
      <c r="J202" s="6">
        <v>1</v>
      </c>
      <c r="K202" s="6">
        <f t="shared" si="14"/>
        <v>0.10100000000000001</v>
      </c>
    </row>
    <row r="203" spans="1:11" ht="12.75" customHeight="1">
      <c r="A203" s="8" t="s">
        <v>18</v>
      </c>
      <c r="B203" s="9">
        <v>4060</v>
      </c>
      <c r="C203" s="8" t="s">
        <v>10</v>
      </c>
      <c r="D203" s="6">
        <v>1</v>
      </c>
      <c r="E203" s="6">
        <f t="shared" si="15"/>
        <v>4.22</v>
      </c>
      <c r="G203" s="8" t="s">
        <v>25</v>
      </c>
      <c r="H203" s="9">
        <v>1600</v>
      </c>
      <c r="I203" s="8" t="s">
        <v>6</v>
      </c>
      <c r="J203" s="6">
        <v>1</v>
      </c>
      <c r="K203" s="6">
        <f t="shared" si="14"/>
        <v>0.122</v>
      </c>
    </row>
    <row r="204" spans="1:11" ht="12.75" customHeight="1">
      <c r="A204" s="8" t="s">
        <v>18</v>
      </c>
      <c r="B204" s="9">
        <v>4475</v>
      </c>
      <c r="C204" s="8" t="s">
        <v>10</v>
      </c>
      <c r="D204" s="6">
        <v>1</v>
      </c>
      <c r="E204" s="6">
        <f t="shared" si="15"/>
        <v>4.6509999999999998</v>
      </c>
      <c r="G204" s="8" t="s">
        <v>25</v>
      </c>
      <c r="H204" s="9">
        <v>1700</v>
      </c>
      <c r="I204" s="8" t="s">
        <v>6</v>
      </c>
      <c r="J204" s="6">
        <v>1</v>
      </c>
      <c r="K204" s="6">
        <f t="shared" si="14"/>
        <v>0.13</v>
      </c>
    </row>
    <row r="205" spans="1:11" ht="12.75" customHeight="1">
      <c r="A205" s="8" t="s">
        <v>18</v>
      </c>
      <c r="B205" s="9">
        <v>4290</v>
      </c>
      <c r="C205" s="8" t="s">
        <v>10</v>
      </c>
      <c r="D205" s="6">
        <v>1</v>
      </c>
      <c r="E205" s="6">
        <f t="shared" si="15"/>
        <v>4.4589999999999996</v>
      </c>
      <c r="G205" s="8" t="s">
        <v>25</v>
      </c>
      <c r="H205" s="9">
        <v>2037</v>
      </c>
      <c r="I205" s="8" t="s">
        <v>6</v>
      </c>
      <c r="J205" s="6">
        <v>1</v>
      </c>
      <c r="K205" s="6">
        <f t="shared" si="14"/>
        <v>0.155</v>
      </c>
    </row>
    <row r="206" spans="1:11" ht="12.75" customHeight="1">
      <c r="A206" s="8" t="s">
        <v>18</v>
      </c>
      <c r="B206" s="9">
        <v>4562</v>
      </c>
      <c r="C206" s="8" t="s">
        <v>10</v>
      </c>
      <c r="D206" s="6">
        <v>1</v>
      </c>
      <c r="E206" s="6">
        <f t="shared" si="15"/>
        <v>4.742</v>
      </c>
      <c r="G206" s="8" t="s">
        <v>25</v>
      </c>
      <c r="H206" s="9">
        <v>2500</v>
      </c>
      <c r="I206" s="8" t="s">
        <v>6</v>
      </c>
      <c r="J206" s="6">
        <v>1</v>
      </c>
      <c r="K206" s="6">
        <f t="shared" si="14"/>
        <v>0.19</v>
      </c>
    </row>
    <row r="207" spans="1:11" ht="12.75" customHeight="1">
      <c r="A207" s="8" t="s">
        <v>18</v>
      </c>
      <c r="B207" s="9">
        <v>4750</v>
      </c>
      <c r="C207" s="8" t="s">
        <v>10</v>
      </c>
      <c r="D207" s="6">
        <v>1</v>
      </c>
      <c r="E207" s="6">
        <f t="shared" si="15"/>
        <v>4.9370000000000003</v>
      </c>
      <c r="G207" s="8" t="s">
        <v>25</v>
      </c>
      <c r="H207" s="9">
        <v>2600</v>
      </c>
      <c r="I207" s="8" t="s">
        <v>6</v>
      </c>
      <c r="J207" s="6">
        <v>1</v>
      </c>
      <c r="K207" s="6">
        <f t="shared" si="14"/>
        <v>0.19800000000000001</v>
      </c>
    </row>
    <row r="208" spans="1:11" ht="12.75" customHeight="1">
      <c r="A208" s="8" t="s">
        <v>18</v>
      </c>
      <c r="B208" s="9">
        <v>4800</v>
      </c>
      <c r="C208" s="8" t="s">
        <v>10</v>
      </c>
      <c r="D208" s="6">
        <v>1</v>
      </c>
      <c r="E208" s="6">
        <f>ROUND(B208*D208/25.4*0.0066*4,3)</f>
        <v>4.9889999999999999</v>
      </c>
      <c r="G208" s="8" t="s">
        <v>25</v>
      </c>
      <c r="H208" s="9">
        <v>2650</v>
      </c>
      <c r="I208" s="8" t="s">
        <v>6</v>
      </c>
      <c r="J208" s="6">
        <v>1</v>
      </c>
      <c r="K208" s="6">
        <f t="shared" si="14"/>
        <v>0.20200000000000001</v>
      </c>
    </row>
    <row r="209" spans="1:11" ht="12.75" customHeight="1">
      <c r="A209" s="8" t="s">
        <v>25</v>
      </c>
      <c r="B209" s="9">
        <v>2800</v>
      </c>
      <c r="C209" s="8" t="s">
        <v>6</v>
      </c>
      <c r="D209" s="6">
        <v>1</v>
      </c>
      <c r="E209" s="6">
        <f>ROUND(B209*D209/25.4*0.001935,3)</f>
        <v>0.21299999999999999</v>
      </c>
      <c r="G209" s="8" t="s">
        <v>26</v>
      </c>
      <c r="H209" s="9">
        <v>1403</v>
      </c>
      <c r="I209" s="8" t="s">
        <v>6</v>
      </c>
      <c r="J209" s="6">
        <v>1</v>
      </c>
      <c r="K209" s="6">
        <f>ROUND(H209*J209/25.4*0.005386,3)</f>
        <v>0.29799999999999999</v>
      </c>
    </row>
    <row r="210" spans="1:11" ht="12.75" customHeight="1">
      <c r="A210" s="8" t="s">
        <v>25</v>
      </c>
      <c r="B210" s="9">
        <v>3000</v>
      </c>
      <c r="C210" s="8" t="s">
        <v>6</v>
      </c>
      <c r="D210" s="6">
        <v>1</v>
      </c>
      <c r="E210" s="6">
        <f>ROUND(B210*D210/25.4*0.001935,3)</f>
        <v>0.22900000000000001</v>
      </c>
      <c r="G210" s="8" t="s">
        <v>26</v>
      </c>
      <c r="H210" s="9">
        <v>1450</v>
      </c>
      <c r="I210" s="8" t="s">
        <v>6</v>
      </c>
      <c r="J210" s="6">
        <v>1</v>
      </c>
      <c r="K210" s="6">
        <f>ROUND(H210*J210/25.4*0.005386,3)</f>
        <v>0.307</v>
      </c>
    </row>
    <row r="211" spans="1:11" ht="12.75" customHeight="1">
      <c r="A211" s="8" t="s">
        <v>25</v>
      </c>
      <c r="B211" s="9">
        <v>3350</v>
      </c>
      <c r="C211" s="8" t="s">
        <v>6</v>
      </c>
      <c r="D211" s="6">
        <v>1</v>
      </c>
      <c r="E211" s="6">
        <f>ROUND(B211*D211/25.4*0.001935,3)</f>
        <v>0.255</v>
      </c>
      <c r="G211" s="8" t="s">
        <v>26</v>
      </c>
      <c r="H211" s="9">
        <v>1650</v>
      </c>
      <c r="I211" s="8" t="s">
        <v>6</v>
      </c>
      <c r="J211" s="6">
        <v>1</v>
      </c>
      <c r="K211" s="6">
        <f>ROUND(H211*J211/25.4*0.005386,3)</f>
        <v>0.35</v>
      </c>
    </row>
    <row r="212" spans="1:11" ht="12.75" customHeight="1">
      <c r="A212" s="8" t="s">
        <v>27</v>
      </c>
      <c r="B212" s="9">
        <v>750</v>
      </c>
      <c r="C212" s="8" t="s">
        <v>6</v>
      </c>
      <c r="D212" s="6">
        <v>1</v>
      </c>
      <c r="E212" s="6">
        <f>ROUND(B212*D212/25.4*0.0034,3)</f>
        <v>0.1</v>
      </c>
      <c r="G212" s="8" t="s">
        <v>28</v>
      </c>
      <c r="H212" s="9">
        <v>1000</v>
      </c>
      <c r="I212" s="8" t="s">
        <v>6</v>
      </c>
      <c r="J212" s="6">
        <v>1</v>
      </c>
      <c r="K212" s="6">
        <f>ROUND(H212*J212/25.4*0.00566,3)</f>
        <v>0.223</v>
      </c>
    </row>
    <row r="213" spans="1:11" ht="12.75" customHeight="1">
      <c r="A213" s="8" t="s">
        <v>27</v>
      </c>
      <c r="B213" s="9">
        <v>775</v>
      </c>
      <c r="C213" s="8" t="s">
        <v>6</v>
      </c>
      <c r="D213" s="6">
        <v>1</v>
      </c>
      <c r="E213" s="6">
        <f>ROUND(B213*D213/25.4*0.0034,3)</f>
        <v>0.104</v>
      </c>
      <c r="G213" s="8" t="s">
        <v>28</v>
      </c>
      <c r="H213" s="9">
        <v>1250</v>
      </c>
      <c r="I213" s="8" t="s">
        <v>6</v>
      </c>
      <c r="J213" s="6">
        <v>1</v>
      </c>
      <c r="K213" s="6">
        <f t="shared" ref="K213:K239" si="16">ROUND(H213*J213/25.4*0.00566,3)</f>
        <v>0.27900000000000003</v>
      </c>
    </row>
    <row r="214" spans="1:11" ht="12.75" customHeight="1">
      <c r="A214" s="8" t="s">
        <v>27</v>
      </c>
      <c r="B214" s="9">
        <v>900</v>
      </c>
      <c r="C214" s="8" t="s">
        <v>6</v>
      </c>
      <c r="D214" s="6">
        <v>1</v>
      </c>
      <c r="E214" s="6">
        <f>ROUND(B214*D214/25.4*0.0034,3)</f>
        <v>0.12</v>
      </c>
      <c r="G214" s="8" t="s">
        <v>28</v>
      </c>
      <c r="H214" s="9">
        <v>1280</v>
      </c>
      <c r="I214" s="8" t="s">
        <v>6</v>
      </c>
      <c r="J214" s="6">
        <v>1</v>
      </c>
      <c r="K214" s="6">
        <f t="shared" si="16"/>
        <v>0.28499999999999998</v>
      </c>
    </row>
    <row r="215" spans="1:11" ht="12.75" customHeight="1">
      <c r="A215" s="8" t="s">
        <v>27</v>
      </c>
      <c r="B215" s="9">
        <v>950</v>
      </c>
      <c r="C215" s="8" t="s">
        <v>6</v>
      </c>
      <c r="D215" s="6">
        <v>1</v>
      </c>
      <c r="E215" s="6">
        <f>ROUND(B215*D215/25.4*0.0034,3)</f>
        <v>0.127</v>
      </c>
      <c r="G215" s="8" t="s">
        <v>28</v>
      </c>
      <c r="H215" s="9">
        <v>1320</v>
      </c>
      <c r="I215" s="8" t="s">
        <v>6</v>
      </c>
      <c r="J215" s="6">
        <v>1</v>
      </c>
      <c r="K215" s="6">
        <f t="shared" si="16"/>
        <v>0.29399999999999998</v>
      </c>
    </row>
    <row r="216" spans="1:11" ht="12.75" customHeight="1">
      <c r="A216" s="8" t="s">
        <v>27</v>
      </c>
      <c r="B216" s="9">
        <v>1000</v>
      </c>
      <c r="C216" s="8" t="s">
        <v>6</v>
      </c>
      <c r="D216" s="6">
        <v>1</v>
      </c>
      <c r="E216" s="6">
        <f t="shared" ref="E216:E256" si="17">ROUND(B216*D216/25.4*0.0034,3)</f>
        <v>0.13400000000000001</v>
      </c>
      <c r="G216" s="8" t="s">
        <v>28</v>
      </c>
      <c r="H216" s="9">
        <v>1500</v>
      </c>
      <c r="I216" s="8" t="s">
        <v>6</v>
      </c>
      <c r="J216" s="6">
        <v>1</v>
      </c>
      <c r="K216" s="6">
        <f t="shared" si="16"/>
        <v>0.33400000000000002</v>
      </c>
    </row>
    <row r="217" spans="1:11" ht="12.75" customHeight="1">
      <c r="A217" s="8" t="s">
        <v>27</v>
      </c>
      <c r="B217" s="9">
        <v>1032</v>
      </c>
      <c r="C217" s="8" t="s">
        <v>6</v>
      </c>
      <c r="D217" s="6">
        <v>1</v>
      </c>
      <c r="E217" s="6">
        <f t="shared" si="17"/>
        <v>0.13800000000000001</v>
      </c>
      <c r="G217" s="8" t="s">
        <v>28</v>
      </c>
      <c r="H217" s="9">
        <v>1600</v>
      </c>
      <c r="I217" s="8" t="s">
        <v>6</v>
      </c>
      <c r="J217" s="6">
        <v>1</v>
      </c>
      <c r="K217" s="6">
        <f t="shared" si="16"/>
        <v>0.35699999999999998</v>
      </c>
    </row>
    <row r="218" spans="1:11" ht="12.75" customHeight="1">
      <c r="A218" s="8" t="s">
        <v>27</v>
      </c>
      <c r="B218" s="9">
        <v>1045</v>
      </c>
      <c r="C218" s="8" t="s">
        <v>6</v>
      </c>
      <c r="D218" s="6">
        <v>1</v>
      </c>
      <c r="E218" s="6">
        <f t="shared" si="17"/>
        <v>0.14000000000000001</v>
      </c>
      <c r="G218" s="8" t="s">
        <v>28</v>
      </c>
      <c r="H218" s="9">
        <v>1800</v>
      </c>
      <c r="I218" s="8" t="s">
        <v>6</v>
      </c>
      <c r="J218" s="6">
        <v>1</v>
      </c>
      <c r="K218" s="6">
        <f t="shared" si="16"/>
        <v>0.40100000000000002</v>
      </c>
    </row>
    <row r="219" spans="1:11" ht="12.75" customHeight="1">
      <c r="A219" s="8" t="s">
        <v>27</v>
      </c>
      <c r="B219" s="9">
        <v>1060</v>
      </c>
      <c r="C219" s="8" t="s">
        <v>6</v>
      </c>
      <c r="D219" s="6">
        <v>1</v>
      </c>
      <c r="E219" s="6">
        <f t="shared" si="17"/>
        <v>0.14199999999999999</v>
      </c>
      <c r="G219" s="8" t="s">
        <v>28</v>
      </c>
      <c r="H219" s="9">
        <v>1900</v>
      </c>
      <c r="I219" s="8" t="s">
        <v>6</v>
      </c>
      <c r="J219" s="6">
        <v>1</v>
      </c>
      <c r="K219" s="6">
        <f t="shared" si="16"/>
        <v>0.42299999999999999</v>
      </c>
    </row>
    <row r="220" spans="1:11" ht="12.75" customHeight="1">
      <c r="A220" s="8" t="s">
        <v>27</v>
      </c>
      <c r="B220" s="9">
        <v>1075</v>
      </c>
      <c r="C220" s="8" t="s">
        <v>6</v>
      </c>
      <c r="D220" s="6">
        <v>1</v>
      </c>
      <c r="E220" s="6">
        <f t="shared" si="17"/>
        <v>0.14399999999999999</v>
      </c>
      <c r="G220" s="8" t="s">
        <v>28</v>
      </c>
      <c r="H220" s="9">
        <v>2000</v>
      </c>
      <c r="I220" s="8" t="s">
        <v>6</v>
      </c>
      <c r="J220" s="6">
        <v>1</v>
      </c>
      <c r="K220" s="6">
        <f t="shared" si="16"/>
        <v>0.44600000000000001</v>
      </c>
    </row>
    <row r="221" spans="1:11" ht="12.75" customHeight="1">
      <c r="A221" s="8" t="s">
        <v>27</v>
      </c>
      <c r="B221" s="9">
        <v>1082</v>
      </c>
      <c r="C221" s="8" t="s">
        <v>6</v>
      </c>
      <c r="D221" s="6">
        <v>1</v>
      </c>
      <c r="E221" s="6">
        <f t="shared" si="17"/>
        <v>0.14499999999999999</v>
      </c>
      <c r="G221" s="8" t="s">
        <v>28</v>
      </c>
      <c r="H221" s="9">
        <v>2150</v>
      </c>
      <c r="I221" s="8" t="s">
        <v>6</v>
      </c>
      <c r="J221" s="6">
        <v>1</v>
      </c>
      <c r="K221" s="6">
        <f t="shared" si="16"/>
        <v>0.47899999999999998</v>
      </c>
    </row>
    <row r="222" spans="1:11" ht="12.75" customHeight="1">
      <c r="A222" s="8" t="s">
        <v>27</v>
      </c>
      <c r="B222" s="9">
        <v>1090</v>
      </c>
      <c r="C222" s="8" t="s">
        <v>6</v>
      </c>
      <c r="D222" s="6">
        <v>1</v>
      </c>
      <c r="E222" s="6">
        <f t="shared" si="17"/>
        <v>0.14599999999999999</v>
      </c>
      <c r="G222" s="8" t="s">
        <v>28</v>
      </c>
      <c r="H222" s="9">
        <v>2240</v>
      </c>
      <c r="I222" s="8" t="s">
        <v>6</v>
      </c>
      <c r="J222" s="6">
        <v>1</v>
      </c>
      <c r="K222" s="6">
        <f t="shared" si="16"/>
        <v>0.499</v>
      </c>
    </row>
    <row r="223" spans="1:11" ht="12.75" customHeight="1">
      <c r="A223" s="8" t="s">
        <v>27</v>
      </c>
      <c r="B223" s="9">
        <v>1120</v>
      </c>
      <c r="C223" s="8" t="s">
        <v>6</v>
      </c>
      <c r="D223" s="6">
        <v>1</v>
      </c>
      <c r="E223" s="6">
        <f t="shared" si="17"/>
        <v>0.15</v>
      </c>
      <c r="G223" s="8" t="s">
        <v>28</v>
      </c>
      <c r="H223" s="9">
        <v>2430</v>
      </c>
      <c r="I223" s="8" t="s">
        <v>6</v>
      </c>
      <c r="J223" s="6">
        <v>1</v>
      </c>
      <c r="K223" s="6">
        <f t="shared" si="16"/>
        <v>0.54100000000000004</v>
      </c>
    </row>
    <row r="224" spans="1:11" ht="12.75" customHeight="1">
      <c r="A224" s="8" t="s">
        <v>27</v>
      </c>
      <c r="B224" s="9">
        <v>1132</v>
      </c>
      <c r="C224" s="8" t="s">
        <v>6</v>
      </c>
      <c r="D224" s="6">
        <v>1</v>
      </c>
      <c r="E224" s="6">
        <f t="shared" si="17"/>
        <v>0.152</v>
      </c>
      <c r="G224" s="8" t="s">
        <v>28</v>
      </c>
      <c r="H224" s="9">
        <v>2360</v>
      </c>
      <c r="I224" s="8" t="s">
        <v>6</v>
      </c>
      <c r="J224" s="6">
        <v>1</v>
      </c>
      <c r="K224" s="6">
        <f t="shared" si="16"/>
        <v>0.52600000000000002</v>
      </c>
    </row>
    <row r="225" spans="1:11" ht="12.75" customHeight="1">
      <c r="A225" s="8" t="s">
        <v>27</v>
      </c>
      <c r="B225" s="9">
        <v>1157</v>
      </c>
      <c r="C225" s="8" t="s">
        <v>6</v>
      </c>
      <c r="D225" s="6">
        <v>1</v>
      </c>
      <c r="E225" s="6">
        <f t="shared" si="17"/>
        <v>0.155</v>
      </c>
      <c r="G225" s="8" t="s">
        <v>28</v>
      </c>
      <c r="H225" s="9">
        <v>2500</v>
      </c>
      <c r="I225" s="8" t="s">
        <v>6</v>
      </c>
      <c r="J225" s="6">
        <v>1</v>
      </c>
      <c r="K225" s="6">
        <f t="shared" si="16"/>
        <v>0.55700000000000005</v>
      </c>
    </row>
    <row r="226" spans="1:11" ht="12.75" customHeight="1">
      <c r="A226" s="8" t="s">
        <v>27</v>
      </c>
      <c r="B226" s="9">
        <v>1175</v>
      </c>
      <c r="C226" s="8" t="s">
        <v>6</v>
      </c>
      <c r="D226" s="6">
        <v>1</v>
      </c>
      <c r="E226" s="6">
        <f t="shared" si="17"/>
        <v>0.157</v>
      </c>
      <c r="G226" s="8" t="s">
        <v>28</v>
      </c>
      <c r="H226" s="9">
        <v>2530</v>
      </c>
      <c r="I226" s="8" t="s">
        <v>6</v>
      </c>
      <c r="J226" s="6">
        <v>1</v>
      </c>
      <c r="K226" s="6">
        <f t="shared" si="16"/>
        <v>0.56399999999999995</v>
      </c>
    </row>
    <row r="227" spans="1:11" ht="12.75" customHeight="1">
      <c r="A227" s="8" t="s">
        <v>27</v>
      </c>
      <c r="B227" s="9">
        <v>1180</v>
      </c>
      <c r="C227" s="8" t="s">
        <v>6</v>
      </c>
      <c r="D227" s="6">
        <v>1</v>
      </c>
      <c r="E227" s="6">
        <f t="shared" si="17"/>
        <v>0.158</v>
      </c>
      <c r="G227" s="8" t="s">
        <v>28</v>
      </c>
      <c r="H227" s="9">
        <v>2650</v>
      </c>
      <c r="I227" s="8" t="s">
        <v>6</v>
      </c>
      <c r="J227" s="6">
        <v>1</v>
      </c>
      <c r="K227" s="6">
        <f t="shared" si="16"/>
        <v>0.59099999999999997</v>
      </c>
    </row>
    <row r="228" spans="1:11" ht="12.75" customHeight="1">
      <c r="A228" s="8" t="s">
        <v>27</v>
      </c>
      <c r="B228" s="9">
        <v>1220</v>
      </c>
      <c r="C228" s="8" t="s">
        <v>6</v>
      </c>
      <c r="D228" s="6">
        <v>1</v>
      </c>
      <c r="E228" s="6">
        <f t="shared" si="17"/>
        <v>0.16300000000000001</v>
      </c>
      <c r="G228" s="8" t="s">
        <v>28</v>
      </c>
      <c r="H228" s="9">
        <v>2800</v>
      </c>
      <c r="I228" s="8" t="s">
        <v>6</v>
      </c>
      <c r="J228" s="6">
        <v>1</v>
      </c>
      <c r="K228" s="6">
        <f t="shared" si="16"/>
        <v>0.624</v>
      </c>
    </row>
    <row r="229" spans="1:11" ht="12.75" customHeight="1">
      <c r="A229" s="8" t="s">
        <v>27</v>
      </c>
      <c r="B229" s="9">
        <v>1230</v>
      </c>
      <c r="C229" s="8" t="s">
        <v>6</v>
      </c>
      <c r="D229" s="6">
        <v>1</v>
      </c>
      <c r="E229" s="6">
        <f t="shared" si="17"/>
        <v>0.16500000000000001</v>
      </c>
      <c r="G229" s="8" t="s">
        <v>28</v>
      </c>
      <c r="H229" s="9">
        <v>3000</v>
      </c>
      <c r="I229" s="8" t="s">
        <v>6</v>
      </c>
      <c r="J229" s="6">
        <v>1</v>
      </c>
      <c r="K229" s="6">
        <f t="shared" si="16"/>
        <v>0.66900000000000004</v>
      </c>
    </row>
    <row r="230" spans="1:11" ht="12.75" customHeight="1">
      <c r="A230" s="8" t="s">
        <v>27</v>
      </c>
      <c r="B230" s="9">
        <v>1250</v>
      </c>
      <c r="C230" s="8" t="s">
        <v>6</v>
      </c>
      <c r="D230" s="6">
        <v>1</v>
      </c>
      <c r="E230" s="6">
        <f t="shared" si="17"/>
        <v>0.16700000000000001</v>
      </c>
      <c r="G230" s="8" t="s">
        <v>28</v>
      </c>
      <c r="H230" s="9">
        <v>3070</v>
      </c>
      <c r="I230" s="8" t="s">
        <v>6</v>
      </c>
      <c r="J230" s="6">
        <v>1</v>
      </c>
      <c r="K230" s="6">
        <f t="shared" si="16"/>
        <v>0.68400000000000005</v>
      </c>
    </row>
    <row r="231" spans="1:11" ht="12.75" customHeight="1">
      <c r="A231" s="8" t="s">
        <v>27</v>
      </c>
      <c r="B231" s="9">
        <v>1275</v>
      </c>
      <c r="C231" s="8" t="s">
        <v>6</v>
      </c>
      <c r="D231" s="6">
        <v>1</v>
      </c>
      <c r="E231" s="6">
        <f t="shared" si="17"/>
        <v>0.17100000000000001</v>
      </c>
      <c r="G231" s="8" t="s">
        <v>28</v>
      </c>
      <c r="H231" s="9">
        <v>3150</v>
      </c>
      <c r="I231" s="8" t="s">
        <v>6</v>
      </c>
      <c r="J231" s="6">
        <v>1</v>
      </c>
      <c r="K231" s="6">
        <f t="shared" si="16"/>
        <v>0.70199999999999996</v>
      </c>
    </row>
    <row r="232" spans="1:11" ht="12.75" customHeight="1">
      <c r="A232" s="8" t="s">
        <v>27</v>
      </c>
      <c r="B232" s="9">
        <v>1280</v>
      </c>
      <c r="C232" s="8" t="s">
        <v>6</v>
      </c>
      <c r="D232" s="6">
        <v>1</v>
      </c>
      <c r="E232" s="6">
        <f t="shared" si="17"/>
        <v>0.17100000000000001</v>
      </c>
      <c r="G232" s="8" t="s">
        <v>28</v>
      </c>
      <c r="H232" s="9">
        <v>3350</v>
      </c>
      <c r="I232" s="8" t="s">
        <v>6</v>
      </c>
      <c r="J232" s="6">
        <v>1</v>
      </c>
      <c r="K232" s="6">
        <f t="shared" si="16"/>
        <v>0.746</v>
      </c>
    </row>
    <row r="233" spans="1:11" ht="12.75" customHeight="1">
      <c r="A233" s="8" t="s">
        <v>27</v>
      </c>
      <c r="B233" s="9">
        <v>1307</v>
      </c>
      <c r="C233" s="8" t="s">
        <v>6</v>
      </c>
      <c r="D233" s="6">
        <v>1</v>
      </c>
      <c r="E233" s="6">
        <f t="shared" si="17"/>
        <v>0.17499999999999999</v>
      </c>
      <c r="G233" s="8" t="s">
        <v>28</v>
      </c>
      <c r="H233" s="9">
        <v>3412</v>
      </c>
      <c r="I233" s="8" t="s">
        <v>6</v>
      </c>
      <c r="J233" s="6">
        <v>1</v>
      </c>
      <c r="K233" s="6">
        <f t="shared" si="16"/>
        <v>0.76</v>
      </c>
    </row>
    <row r="234" spans="1:11" ht="12.75" customHeight="1">
      <c r="A234" s="8" t="s">
        <v>27</v>
      </c>
      <c r="B234" s="9">
        <v>1320</v>
      </c>
      <c r="C234" s="8" t="s">
        <v>6</v>
      </c>
      <c r="D234" s="6">
        <v>1</v>
      </c>
      <c r="E234" s="6">
        <f t="shared" si="17"/>
        <v>0.17699999999999999</v>
      </c>
      <c r="G234" s="8" t="s">
        <v>28</v>
      </c>
      <c r="H234" s="9">
        <v>3550</v>
      </c>
      <c r="I234" s="8" t="s">
        <v>6</v>
      </c>
      <c r="J234" s="6">
        <v>1</v>
      </c>
      <c r="K234" s="6">
        <f t="shared" si="16"/>
        <v>0.79100000000000004</v>
      </c>
    </row>
    <row r="235" spans="1:11" ht="12.75" customHeight="1">
      <c r="A235" s="8" t="s">
        <v>27</v>
      </c>
      <c r="B235" s="9">
        <v>1400</v>
      </c>
      <c r="C235" s="8" t="s">
        <v>6</v>
      </c>
      <c r="D235" s="6">
        <v>1</v>
      </c>
      <c r="E235" s="6">
        <f t="shared" si="17"/>
        <v>0.187</v>
      </c>
      <c r="G235" s="8" t="s">
        <v>28</v>
      </c>
      <c r="H235" s="9">
        <v>3600</v>
      </c>
      <c r="I235" s="8" t="s">
        <v>6</v>
      </c>
      <c r="J235" s="6">
        <v>1</v>
      </c>
      <c r="K235" s="6">
        <f t="shared" si="16"/>
        <v>0.80200000000000005</v>
      </c>
    </row>
    <row r="236" spans="1:11" ht="12.75" customHeight="1">
      <c r="A236" s="8" t="s">
        <v>27</v>
      </c>
      <c r="B236" s="9">
        <v>1450</v>
      </c>
      <c r="C236" s="8" t="s">
        <v>6</v>
      </c>
      <c r="D236" s="6">
        <v>1</v>
      </c>
      <c r="E236" s="6">
        <f t="shared" si="17"/>
        <v>0.19400000000000001</v>
      </c>
      <c r="G236" s="8" t="s">
        <v>28</v>
      </c>
      <c r="H236" s="9">
        <v>3650</v>
      </c>
      <c r="I236" s="8" t="s">
        <v>6</v>
      </c>
      <c r="J236" s="6">
        <v>1</v>
      </c>
      <c r="K236" s="6">
        <f t="shared" si="16"/>
        <v>0.81299999999999994</v>
      </c>
    </row>
    <row r="237" spans="1:11" ht="12.75" customHeight="1">
      <c r="A237" s="8" t="s">
        <v>27</v>
      </c>
      <c r="B237" s="9">
        <v>1457</v>
      </c>
      <c r="C237" s="8" t="s">
        <v>6</v>
      </c>
      <c r="D237" s="6">
        <v>1</v>
      </c>
      <c r="E237" s="6">
        <f t="shared" si="17"/>
        <v>0.19500000000000001</v>
      </c>
      <c r="G237" s="8" t="s">
        <v>28</v>
      </c>
      <c r="H237" s="9">
        <v>3750</v>
      </c>
      <c r="I237" s="8" t="s">
        <v>6</v>
      </c>
      <c r="J237" s="6">
        <v>1</v>
      </c>
      <c r="K237" s="6">
        <f t="shared" si="16"/>
        <v>0.83599999999999997</v>
      </c>
    </row>
    <row r="238" spans="1:11" ht="12.75" customHeight="1">
      <c r="A238" s="8" t="s">
        <v>27</v>
      </c>
      <c r="B238" s="9">
        <v>1500</v>
      </c>
      <c r="C238" s="8" t="s">
        <v>6</v>
      </c>
      <c r="D238" s="6">
        <v>1</v>
      </c>
      <c r="E238" s="6">
        <f t="shared" si="17"/>
        <v>0.20100000000000001</v>
      </c>
      <c r="G238" s="8" t="s">
        <v>28</v>
      </c>
      <c r="H238" s="9">
        <v>3850</v>
      </c>
      <c r="I238" s="8" t="s">
        <v>6</v>
      </c>
      <c r="J238" s="6">
        <v>1</v>
      </c>
      <c r="K238" s="6">
        <f t="shared" si="16"/>
        <v>0.85799999999999998</v>
      </c>
    </row>
    <row r="239" spans="1:11" ht="12.75" customHeight="1">
      <c r="A239" s="8" t="s">
        <v>27</v>
      </c>
      <c r="B239" s="9">
        <v>1523</v>
      </c>
      <c r="C239" s="8" t="s">
        <v>6</v>
      </c>
      <c r="D239" s="6">
        <v>1</v>
      </c>
      <c r="E239" s="6">
        <f t="shared" si="17"/>
        <v>0.20399999999999999</v>
      </c>
      <c r="G239" s="8" t="s">
        <v>28</v>
      </c>
      <c r="H239" s="9">
        <v>3870</v>
      </c>
      <c r="I239" s="8" t="s">
        <v>6</v>
      </c>
      <c r="J239" s="6">
        <v>1</v>
      </c>
      <c r="K239" s="6">
        <f t="shared" si="16"/>
        <v>0.86199999999999999</v>
      </c>
    </row>
    <row r="240" spans="1:11" ht="12.75" customHeight="1">
      <c r="A240" s="8" t="s">
        <v>27</v>
      </c>
      <c r="B240" s="9">
        <v>1550</v>
      </c>
      <c r="C240" s="8" t="s">
        <v>6</v>
      </c>
      <c r="D240" s="6">
        <v>1</v>
      </c>
      <c r="E240" s="6">
        <f t="shared" si="17"/>
        <v>0.20699999999999999</v>
      </c>
      <c r="G240" s="8" t="s">
        <v>28</v>
      </c>
      <c r="H240" s="9">
        <v>4250</v>
      </c>
      <c r="I240" s="8" t="s">
        <v>6</v>
      </c>
      <c r="J240" s="6">
        <v>1</v>
      </c>
      <c r="K240" s="6">
        <f>ROUND(H240*J240/25.4*0.00566,3)</f>
        <v>0.94699999999999995</v>
      </c>
    </row>
    <row r="241" spans="1:11" ht="12.75" customHeight="1">
      <c r="A241" s="8" t="s">
        <v>27</v>
      </c>
      <c r="B241" s="9">
        <v>1600</v>
      </c>
      <c r="C241" s="8" t="s">
        <v>6</v>
      </c>
      <c r="D241" s="6">
        <v>1</v>
      </c>
      <c r="E241" s="6">
        <f t="shared" si="17"/>
        <v>0.214</v>
      </c>
      <c r="G241" s="8" t="s">
        <v>28</v>
      </c>
      <c r="H241" s="9">
        <v>4370</v>
      </c>
      <c r="I241" s="8" t="s">
        <v>6</v>
      </c>
      <c r="J241" s="6">
        <v>1</v>
      </c>
      <c r="K241" s="6">
        <f>ROUND(H241*J241/25.4*0.00566,3)</f>
        <v>0.97399999999999998</v>
      </c>
    </row>
    <row r="242" spans="1:11" ht="12.75" customHeight="1">
      <c r="A242" s="8" t="s">
        <v>27</v>
      </c>
      <c r="B242" s="9">
        <v>1632</v>
      </c>
      <c r="C242" s="8" t="s">
        <v>6</v>
      </c>
      <c r="D242" s="6">
        <v>1</v>
      </c>
      <c r="E242" s="6">
        <f t="shared" si="17"/>
        <v>0.218</v>
      </c>
      <c r="G242" s="8" t="s">
        <v>28</v>
      </c>
      <c r="H242" s="9">
        <v>4750</v>
      </c>
      <c r="I242" s="8" t="s">
        <v>6</v>
      </c>
      <c r="J242" s="6">
        <v>1</v>
      </c>
      <c r="K242" s="6">
        <f>ROUND(H242*J242/25.4*0.00566,3)</f>
        <v>1.0580000000000001</v>
      </c>
    </row>
    <row r="243" spans="1:11" ht="12.75" customHeight="1">
      <c r="A243" s="8" t="s">
        <v>27</v>
      </c>
      <c r="B243" s="9">
        <v>1650</v>
      </c>
      <c r="C243" s="8" t="s">
        <v>6</v>
      </c>
      <c r="D243" s="6">
        <v>1</v>
      </c>
      <c r="E243" s="6">
        <f t="shared" si="17"/>
        <v>0.221</v>
      </c>
      <c r="G243" s="8" t="s">
        <v>28</v>
      </c>
      <c r="H243" s="9">
        <v>5000</v>
      </c>
      <c r="I243" s="8" t="s">
        <v>6</v>
      </c>
      <c r="J243" s="6">
        <v>1</v>
      </c>
      <c r="K243" s="6">
        <f>ROUND(H243*J243/25.4*0.00566,3)</f>
        <v>1.1140000000000001</v>
      </c>
    </row>
    <row r="244" spans="1:11" ht="12.75" customHeight="1">
      <c r="A244" s="8" t="s">
        <v>27</v>
      </c>
      <c r="B244" s="9">
        <v>1700</v>
      </c>
      <c r="C244" s="8" t="s">
        <v>6</v>
      </c>
      <c r="D244" s="6">
        <v>1</v>
      </c>
      <c r="E244" s="6">
        <f t="shared" si="17"/>
        <v>0.22800000000000001</v>
      </c>
      <c r="G244" s="8" t="s">
        <v>28</v>
      </c>
      <c r="H244" s="9">
        <v>5300</v>
      </c>
      <c r="I244" s="8" t="s">
        <v>6</v>
      </c>
      <c r="J244" s="6">
        <v>1</v>
      </c>
      <c r="K244" s="6">
        <f>ROUND(H244*J244/25.4*0.00566,3)</f>
        <v>1.181</v>
      </c>
    </row>
    <row r="245" spans="1:11" ht="12.75" customHeight="1">
      <c r="A245" s="8" t="s">
        <v>27</v>
      </c>
      <c r="B245" s="9">
        <v>1750</v>
      </c>
      <c r="C245" s="8" t="s">
        <v>6</v>
      </c>
      <c r="D245" s="6">
        <v>1</v>
      </c>
      <c r="E245" s="6">
        <f t="shared" si="17"/>
        <v>0.23400000000000001</v>
      </c>
      <c r="G245" s="8" t="s">
        <v>29</v>
      </c>
      <c r="H245" s="9">
        <v>1900</v>
      </c>
      <c r="I245" s="8" t="s">
        <v>6</v>
      </c>
      <c r="J245" s="6">
        <v>1</v>
      </c>
      <c r="K245" s="6">
        <f>ROUND(H245*J245/25.4*0.0069*2,3)</f>
        <v>1.032</v>
      </c>
    </row>
    <row r="246" spans="1:11" ht="12.75" customHeight="1">
      <c r="A246" s="8" t="s">
        <v>27</v>
      </c>
      <c r="B246" s="9">
        <v>1775</v>
      </c>
      <c r="C246" s="8" t="s">
        <v>6</v>
      </c>
      <c r="D246" s="6">
        <v>1</v>
      </c>
      <c r="E246" s="6">
        <f t="shared" si="17"/>
        <v>0.23799999999999999</v>
      </c>
      <c r="G246" s="8" t="s">
        <v>29</v>
      </c>
      <c r="H246" s="9">
        <v>2240</v>
      </c>
      <c r="I246" s="8" t="s">
        <v>6</v>
      </c>
      <c r="J246" s="6">
        <v>1</v>
      </c>
      <c r="K246" s="6">
        <f>ROUND(H246*J246/25.4*0.0069*2,3)</f>
        <v>1.2170000000000001</v>
      </c>
    </row>
    <row r="247" spans="1:11" ht="12.75" customHeight="1">
      <c r="A247" s="8" t="s">
        <v>27</v>
      </c>
      <c r="B247" s="9">
        <v>1800</v>
      </c>
      <c r="C247" s="8" t="s">
        <v>6</v>
      </c>
      <c r="D247" s="6">
        <v>1</v>
      </c>
      <c r="E247" s="6">
        <f t="shared" si="17"/>
        <v>0.24099999999999999</v>
      </c>
      <c r="G247" s="8" t="s">
        <v>30</v>
      </c>
      <c r="H247" s="9">
        <v>2000</v>
      </c>
      <c r="I247" s="8" t="s">
        <v>6</v>
      </c>
      <c r="J247" s="6">
        <v>1</v>
      </c>
      <c r="K247" s="6">
        <f t="shared" ref="K247:K260" si="18">ROUND(H247*J247/25.4*0.009,3)</f>
        <v>0.70899999999999996</v>
      </c>
    </row>
    <row r="248" spans="1:11" ht="12.75" customHeight="1">
      <c r="A248" s="8" t="s">
        <v>27</v>
      </c>
      <c r="B248" s="9">
        <v>1885</v>
      </c>
      <c r="C248" s="8" t="s">
        <v>6</v>
      </c>
      <c r="D248" s="6">
        <v>1</v>
      </c>
      <c r="E248" s="6">
        <f t="shared" si="17"/>
        <v>0.252</v>
      </c>
      <c r="G248" s="8" t="s">
        <v>30</v>
      </c>
      <c r="H248" s="9">
        <v>2240</v>
      </c>
      <c r="I248" s="8" t="s">
        <v>6</v>
      </c>
      <c r="J248" s="6">
        <v>1</v>
      </c>
      <c r="K248" s="6">
        <f t="shared" si="18"/>
        <v>0.79400000000000004</v>
      </c>
    </row>
    <row r="249" spans="1:11" ht="12.75" customHeight="1">
      <c r="A249" s="8" t="s">
        <v>27</v>
      </c>
      <c r="B249" s="9">
        <v>2000</v>
      </c>
      <c r="C249" s="8" t="s">
        <v>6</v>
      </c>
      <c r="D249" s="6">
        <v>1</v>
      </c>
      <c r="E249" s="6">
        <f t="shared" si="17"/>
        <v>0.26800000000000002</v>
      </c>
      <c r="G249" s="8" t="s">
        <v>30</v>
      </c>
      <c r="H249" s="9">
        <v>2360</v>
      </c>
      <c r="I249" s="8" t="s">
        <v>6</v>
      </c>
      <c r="J249" s="6">
        <v>1</v>
      </c>
      <c r="K249" s="6">
        <f t="shared" si="18"/>
        <v>0.83599999999999997</v>
      </c>
    </row>
    <row r="250" spans="1:11" ht="12.75" customHeight="1">
      <c r="A250" s="8" t="s">
        <v>27</v>
      </c>
      <c r="B250" s="9">
        <v>2240</v>
      </c>
      <c r="C250" s="8" t="s">
        <v>6</v>
      </c>
      <c r="D250" s="6">
        <v>1</v>
      </c>
      <c r="E250" s="6">
        <f t="shared" si="17"/>
        <v>0.3</v>
      </c>
      <c r="G250" s="8" t="s">
        <v>30</v>
      </c>
      <c r="H250" s="9">
        <v>2650</v>
      </c>
      <c r="I250" s="8" t="s">
        <v>6</v>
      </c>
      <c r="J250" s="6">
        <v>1</v>
      </c>
      <c r="K250" s="6">
        <f t="shared" si="18"/>
        <v>0.93899999999999995</v>
      </c>
    </row>
    <row r="251" spans="1:11" ht="12.75" customHeight="1">
      <c r="A251" s="8" t="s">
        <v>27</v>
      </c>
      <c r="B251" s="9">
        <v>2500</v>
      </c>
      <c r="C251" s="8" t="s">
        <v>6</v>
      </c>
      <c r="D251" s="6">
        <v>1</v>
      </c>
      <c r="E251" s="6">
        <f t="shared" si="17"/>
        <v>0.33500000000000002</v>
      </c>
      <c r="G251" s="8" t="s">
        <v>30</v>
      </c>
      <c r="H251" s="9">
        <v>2800</v>
      </c>
      <c r="I251" s="8" t="s">
        <v>6</v>
      </c>
      <c r="J251" s="6">
        <v>1</v>
      </c>
      <c r="K251" s="6">
        <f t="shared" si="18"/>
        <v>0.99199999999999999</v>
      </c>
    </row>
    <row r="252" spans="1:11" ht="12.75" customHeight="1">
      <c r="A252" s="8" t="s">
        <v>27</v>
      </c>
      <c r="B252" s="9">
        <v>2800</v>
      </c>
      <c r="C252" s="8" t="s">
        <v>6</v>
      </c>
      <c r="D252" s="6">
        <v>1</v>
      </c>
      <c r="E252" s="6">
        <f t="shared" si="17"/>
        <v>0.375</v>
      </c>
      <c r="G252" s="8" t="s">
        <v>30</v>
      </c>
      <c r="H252" s="9">
        <v>2845</v>
      </c>
      <c r="I252" s="8" t="s">
        <v>6</v>
      </c>
      <c r="J252" s="6">
        <v>1</v>
      </c>
      <c r="K252" s="6">
        <f t="shared" si="18"/>
        <v>1.008</v>
      </c>
    </row>
    <row r="253" spans="1:11" ht="12.75" customHeight="1">
      <c r="A253" s="8" t="s">
        <v>27</v>
      </c>
      <c r="B253" s="9">
        <v>3000</v>
      </c>
      <c r="C253" s="8" t="s">
        <v>6</v>
      </c>
      <c r="D253" s="6">
        <v>1</v>
      </c>
      <c r="E253" s="6">
        <f t="shared" si="17"/>
        <v>0.40200000000000002</v>
      </c>
      <c r="G253" s="8" t="s">
        <v>30</v>
      </c>
      <c r="H253" s="9">
        <v>2920</v>
      </c>
      <c r="I253" s="8" t="s">
        <v>6</v>
      </c>
      <c r="J253" s="6">
        <v>1</v>
      </c>
      <c r="K253" s="6">
        <f t="shared" si="18"/>
        <v>1.0349999999999999</v>
      </c>
    </row>
    <row r="254" spans="1:11" ht="12.75" customHeight="1">
      <c r="A254" s="8" t="s">
        <v>27</v>
      </c>
      <c r="B254" s="9">
        <v>3550</v>
      </c>
      <c r="C254" s="8" t="s">
        <v>6</v>
      </c>
      <c r="D254" s="6">
        <v>1</v>
      </c>
      <c r="E254" s="6">
        <f t="shared" si="17"/>
        <v>0.47499999999999998</v>
      </c>
      <c r="G254" s="8" t="s">
        <v>30</v>
      </c>
      <c r="H254" s="9">
        <v>3000</v>
      </c>
      <c r="I254" s="8" t="s">
        <v>6</v>
      </c>
      <c r="J254" s="6">
        <v>1</v>
      </c>
      <c r="K254" s="6">
        <f t="shared" si="18"/>
        <v>1.0629999999999999</v>
      </c>
    </row>
    <row r="255" spans="1:11" ht="12.75" customHeight="1">
      <c r="A255" s="8" t="s">
        <v>27</v>
      </c>
      <c r="B255" s="9">
        <v>3750</v>
      </c>
      <c r="C255" s="8" t="s">
        <v>6</v>
      </c>
      <c r="D255" s="6">
        <v>1</v>
      </c>
      <c r="E255" s="6">
        <f t="shared" si="17"/>
        <v>0.502</v>
      </c>
      <c r="G255" s="8" t="s">
        <v>30</v>
      </c>
      <c r="H255" s="9">
        <v>3150</v>
      </c>
      <c r="I255" s="8" t="s">
        <v>6</v>
      </c>
      <c r="J255" s="6">
        <v>1</v>
      </c>
      <c r="K255" s="6">
        <f t="shared" si="18"/>
        <v>1.1160000000000001</v>
      </c>
    </row>
    <row r="256" spans="1:11" ht="12.75" customHeight="1">
      <c r="A256" s="8" t="s">
        <v>27</v>
      </c>
      <c r="B256" s="9">
        <v>4250</v>
      </c>
      <c r="C256" s="8" t="s">
        <v>6</v>
      </c>
      <c r="D256" s="6">
        <v>1</v>
      </c>
      <c r="E256" s="6">
        <f t="shared" si="17"/>
        <v>0.56899999999999995</v>
      </c>
      <c r="G256" s="8" t="s">
        <v>30</v>
      </c>
      <c r="H256" s="9">
        <v>3350</v>
      </c>
      <c r="I256" s="8" t="s">
        <v>6</v>
      </c>
      <c r="J256" s="6">
        <v>1</v>
      </c>
      <c r="K256" s="6">
        <f t="shared" si="18"/>
        <v>1.1870000000000001</v>
      </c>
    </row>
    <row r="257" spans="1:11" ht="12.75" customHeight="1">
      <c r="A257" s="8" t="s">
        <v>27</v>
      </c>
      <c r="B257" s="9">
        <v>4500</v>
      </c>
      <c r="C257" s="8" t="s">
        <v>6</v>
      </c>
      <c r="D257" s="6">
        <v>1</v>
      </c>
      <c r="E257" s="6">
        <f>ROUND(B257*D257/25.4*0.0034,3)</f>
        <v>0.60199999999999998</v>
      </c>
      <c r="G257" s="8" t="s">
        <v>30</v>
      </c>
      <c r="H257" s="9">
        <v>3550</v>
      </c>
      <c r="I257" s="8" t="s">
        <v>6</v>
      </c>
      <c r="J257" s="6">
        <v>1</v>
      </c>
      <c r="K257" s="6">
        <f t="shared" si="18"/>
        <v>1.258</v>
      </c>
    </row>
    <row r="258" spans="1:11" ht="12.75" customHeight="1">
      <c r="A258" s="8" t="s">
        <v>31</v>
      </c>
      <c r="B258" s="9">
        <v>1600</v>
      </c>
      <c r="C258" s="8" t="s">
        <v>6</v>
      </c>
      <c r="D258" s="6">
        <v>1</v>
      </c>
      <c r="E258" s="6">
        <f>ROUND(B258*D258/25.4*0.00393*2,3)</f>
        <v>0.495</v>
      </c>
      <c r="G258" s="8" t="s">
        <v>30</v>
      </c>
      <c r="H258" s="9">
        <v>3750</v>
      </c>
      <c r="I258" s="8" t="s">
        <v>6</v>
      </c>
      <c r="J258" s="6">
        <v>1</v>
      </c>
      <c r="K258" s="6">
        <f t="shared" si="18"/>
        <v>1.329</v>
      </c>
    </row>
    <row r="259" spans="1:11" ht="12.75" customHeight="1">
      <c r="A259" s="8" t="s">
        <v>31</v>
      </c>
      <c r="B259" s="9">
        <v>3000</v>
      </c>
      <c r="C259" s="8" t="s">
        <v>6</v>
      </c>
      <c r="D259" s="6">
        <v>1</v>
      </c>
      <c r="E259" s="6">
        <f>ROUND(B259*D259/25.4*0.00393*2,3)</f>
        <v>0.92800000000000005</v>
      </c>
      <c r="G259" s="8" t="s">
        <v>30</v>
      </c>
      <c r="H259" s="9">
        <v>4000</v>
      </c>
      <c r="I259" s="8" t="s">
        <v>6</v>
      </c>
      <c r="J259" s="6">
        <v>1</v>
      </c>
      <c r="K259" s="6">
        <f t="shared" si="18"/>
        <v>1.417</v>
      </c>
    </row>
    <row r="260" spans="1:11" ht="12.75" customHeight="1">
      <c r="A260" s="8" t="s">
        <v>26</v>
      </c>
      <c r="B260" s="9">
        <v>1220</v>
      </c>
      <c r="C260" s="8" t="s">
        <v>6</v>
      </c>
      <c r="D260" s="6">
        <v>1</v>
      </c>
      <c r="E260" s="6">
        <f>ROUND(B260*D260/25.4*0.005386,3)</f>
        <v>0.25900000000000001</v>
      </c>
      <c r="G260" s="8" t="s">
        <v>30</v>
      </c>
      <c r="H260" s="9">
        <v>4250</v>
      </c>
      <c r="I260" s="8" t="s">
        <v>6</v>
      </c>
      <c r="J260" s="6">
        <v>1</v>
      </c>
      <c r="K260" s="6">
        <f t="shared" si="18"/>
        <v>1.506</v>
      </c>
    </row>
    <row r="261" spans="1:11" ht="12.75" customHeight="1">
      <c r="A261" s="8" t="s">
        <v>30</v>
      </c>
      <c r="B261" s="9">
        <v>4750</v>
      </c>
      <c r="C261" s="8" t="s">
        <v>6</v>
      </c>
      <c r="D261" s="6">
        <v>1</v>
      </c>
      <c r="E261" s="6">
        <f t="shared" ref="E261:E268" si="19">ROUND(B261*D261/25.4*0.009,3)</f>
        <v>1.6830000000000001</v>
      </c>
      <c r="G261" s="8" t="s">
        <v>32</v>
      </c>
      <c r="H261" s="9">
        <v>3550</v>
      </c>
      <c r="I261" s="8" t="s">
        <v>6</v>
      </c>
      <c r="J261" s="6">
        <v>1</v>
      </c>
      <c r="K261" s="6">
        <v>1.256</v>
      </c>
    </row>
    <row r="262" spans="1:11" ht="12.75" customHeight="1">
      <c r="A262" s="8" t="s">
        <v>30</v>
      </c>
      <c r="B262" s="9">
        <v>5300</v>
      </c>
      <c r="C262" s="8" t="s">
        <v>6</v>
      </c>
      <c r="D262" s="6">
        <v>1</v>
      </c>
      <c r="E262" s="6">
        <f t="shared" si="19"/>
        <v>1.8779999999999999</v>
      </c>
      <c r="G262" s="8" t="s">
        <v>33</v>
      </c>
      <c r="H262" s="9">
        <v>1200</v>
      </c>
      <c r="I262" s="8"/>
      <c r="J262" s="6">
        <v>1</v>
      </c>
      <c r="K262" s="6">
        <f>ROUND(H262*J262/1000*0.01*5,3)</f>
        <v>0.06</v>
      </c>
    </row>
    <row r="263" spans="1:11" ht="12.75" customHeight="1">
      <c r="A263" s="8" t="s">
        <v>30</v>
      </c>
      <c r="B263" s="9">
        <v>5600</v>
      </c>
      <c r="C263" s="8" t="s">
        <v>6</v>
      </c>
      <c r="D263" s="6">
        <v>1</v>
      </c>
      <c r="E263" s="6">
        <f t="shared" si="19"/>
        <v>1.984</v>
      </c>
      <c r="G263" s="11" t="s">
        <v>34</v>
      </c>
      <c r="H263" s="11">
        <v>707</v>
      </c>
      <c r="I263" s="11"/>
      <c r="J263" s="6">
        <v>1</v>
      </c>
      <c r="K263" s="6">
        <f>ROUND(H263*J263/1000*0.01*6,3)</f>
        <v>4.2000000000000003E-2</v>
      </c>
    </row>
    <row r="264" spans="1:11" ht="12.75" customHeight="1">
      <c r="A264" s="8" t="s">
        <v>30</v>
      </c>
      <c r="B264" s="9">
        <v>5772</v>
      </c>
      <c r="C264" s="8" t="s">
        <v>6</v>
      </c>
      <c r="D264" s="6">
        <v>1</v>
      </c>
      <c r="E264" s="6">
        <f t="shared" si="19"/>
        <v>2.0449999999999999</v>
      </c>
      <c r="G264" s="11" t="s">
        <v>34</v>
      </c>
      <c r="H264" s="11">
        <v>559</v>
      </c>
      <c r="I264" s="12"/>
      <c r="J264" s="6">
        <v>1</v>
      </c>
      <c r="K264" s="6">
        <f>ROUND(H264*J264/1000*0.01*6,3)</f>
        <v>3.4000000000000002E-2</v>
      </c>
    </row>
    <row r="265" spans="1:11" ht="12.75" customHeight="1">
      <c r="A265" s="8" t="s">
        <v>30</v>
      </c>
      <c r="B265" s="9">
        <v>5800</v>
      </c>
      <c r="C265" s="8" t="s">
        <v>6</v>
      </c>
      <c r="D265" s="6">
        <v>1</v>
      </c>
      <c r="E265" s="6">
        <f t="shared" si="19"/>
        <v>2.0550000000000002</v>
      </c>
      <c r="G265" s="11" t="s">
        <v>35</v>
      </c>
      <c r="H265" s="11">
        <v>559</v>
      </c>
      <c r="I265" s="12"/>
      <c r="J265" s="6">
        <v>1</v>
      </c>
      <c r="K265" s="6">
        <f>ROUND(H265*J265/1000*0.01*8,3)</f>
        <v>4.4999999999999998E-2</v>
      </c>
    </row>
    <row r="266" spans="1:11" ht="12.75" customHeight="1">
      <c r="A266" s="8" t="s">
        <v>30</v>
      </c>
      <c r="B266" s="9">
        <v>6000</v>
      </c>
      <c r="C266" s="8" t="s">
        <v>6</v>
      </c>
      <c r="D266" s="6">
        <v>1</v>
      </c>
      <c r="E266" s="6">
        <f t="shared" si="19"/>
        <v>2.1259999999999999</v>
      </c>
      <c r="G266" s="11" t="s">
        <v>35</v>
      </c>
      <c r="H266" s="11">
        <v>610</v>
      </c>
      <c r="I266" s="12"/>
      <c r="J266" s="6">
        <v>1</v>
      </c>
      <c r="K266" s="6">
        <f>ROUND(H266*J266/1000*0.01*8,3)</f>
        <v>4.9000000000000002E-2</v>
      </c>
    </row>
    <row r="267" spans="1:11" ht="12.75" customHeight="1">
      <c r="A267" s="8" t="s">
        <v>30</v>
      </c>
      <c r="B267" s="9">
        <v>6700</v>
      </c>
      <c r="C267" s="8" t="s">
        <v>6</v>
      </c>
      <c r="D267" s="6">
        <v>1</v>
      </c>
      <c r="E267" s="6">
        <f t="shared" si="19"/>
        <v>2.3740000000000001</v>
      </c>
      <c r="G267" s="11" t="s">
        <v>35</v>
      </c>
      <c r="H267" s="11">
        <v>730</v>
      </c>
      <c r="I267" s="12"/>
      <c r="J267" s="6">
        <v>1</v>
      </c>
      <c r="K267" s="6">
        <f>ROUND(H267*J267/1000*0.01*8,3)</f>
        <v>5.8000000000000003E-2</v>
      </c>
    </row>
    <row r="268" spans="1:11" ht="12.75" customHeight="1">
      <c r="A268" s="8" t="s">
        <v>30</v>
      </c>
      <c r="B268" s="9">
        <v>7100</v>
      </c>
      <c r="C268" s="8" t="s">
        <v>6</v>
      </c>
      <c r="D268" s="6">
        <v>1</v>
      </c>
      <c r="E268" s="6">
        <f t="shared" si="19"/>
        <v>2.516</v>
      </c>
      <c r="G268" s="11" t="s">
        <v>36</v>
      </c>
      <c r="H268" s="11">
        <v>914</v>
      </c>
      <c r="I268" s="12"/>
      <c r="J268" s="6">
        <v>1</v>
      </c>
      <c r="K268" s="6">
        <f>ROUND(H268*J268/1000*0.01*11,3)</f>
        <v>0.10100000000000001</v>
      </c>
    </row>
    <row r="269" spans="1:11" ht="12.75" customHeight="1">
      <c r="A269" s="8" t="s">
        <v>37</v>
      </c>
      <c r="B269" s="9">
        <v>2240</v>
      </c>
      <c r="C269" s="8" t="s">
        <v>6</v>
      </c>
      <c r="D269" s="6">
        <v>1</v>
      </c>
      <c r="E269" s="6">
        <f>ROUND(B269*D269/25.4*0.01*2,3)</f>
        <v>1.764</v>
      </c>
      <c r="G269" s="11" t="s">
        <v>38</v>
      </c>
      <c r="H269" s="11">
        <v>1244</v>
      </c>
      <c r="I269" s="12"/>
      <c r="J269" s="6">
        <v>1</v>
      </c>
      <c r="K269" s="6">
        <f>ROUND(H269*J269/1000*0.01*16,3)</f>
        <v>0.19900000000000001</v>
      </c>
    </row>
    <row r="270" spans="1:11" ht="12.75" customHeight="1">
      <c r="A270" s="8" t="s">
        <v>37</v>
      </c>
      <c r="B270" s="9">
        <v>6000</v>
      </c>
      <c r="C270" s="8" t="s">
        <v>6</v>
      </c>
      <c r="D270" s="6">
        <v>1</v>
      </c>
      <c r="E270" s="6">
        <f>ROUND(B270*D270/25.4*0.01*2,3)</f>
        <v>4.7240000000000002</v>
      </c>
      <c r="G270" s="11" t="s">
        <v>38</v>
      </c>
      <c r="H270" s="11">
        <v>1397</v>
      </c>
      <c r="I270" s="12"/>
      <c r="J270" s="6">
        <v>1</v>
      </c>
      <c r="K270" s="6">
        <f>ROUND(H270*J270/1000*0.01*16,3)</f>
        <v>0.224</v>
      </c>
    </row>
    <row r="271" spans="1:11" ht="12.75" customHeight="1">
      <c r="A271" s="8" t="s">
        <v>39</v>
      </c>
      <c r="B271" s="9">
        <v>2240</v>
      </c>
      <c r="C271" s="8" t="s">
        <v>6</v>
      </c>
      <c r="D271" s="6">
        <v>1</v>
      </c>
      <c r="E271" s="6">
        <f>ROUND(B271*D271/25.4*0.01*8,3)</f>
        <v>7.0549999999999997</v>
      </c>
      <c r="G271" s="11" t="s">
        <v>40</v>
      </c>
      <c r="H271" s="11">
        <v>1244</v>
      </c>
      <c r="I271" s="12"/>
      <c r="J271" s="6">
        <v>1</v>
      </c>
      <c r="K271" s="6">
        <f>ROUND(H271*J271/1000*0.01*20,3)</f>
        <v>0.249</v>
      </c>
    </row>
    <row r="272" spans="1:11" ht="12.75" customHeight="1">
      <c r="A272" s="8" t="s">
        <v>41</v>
      </c>
      <c r="B272" s="9">
        <v>3270</v>
      </c>
      <c r="C272" s="8" t="s">
        <v>10</v>
      </c>
      <c r="D272" s="6">
        <v>1</v>
      </c>
      <c r="E272" s="6">
        <f>ROUND(B272*D272/25.4*0.0106*2,3)</f>
        <v>2.7290000000000001</v>
      </c>
      <c r="G272" s="11" t="s">
        <v>42</v>
      </c>
      <c r="H272" s="11">
        <v>630</v>
      </c>
      <c r="I272" s="12"/>
      <c r="J272" s="6">
        <v>1</v>
      </c>
      <c r="K272" s="6">
        <f>ROUND(H272*J272/1000*0.018*4,3)</f>
        <v>4.4999999999999998E-2</v>
      </c>
    </row>
    <row r="273" spans="1:11" ht="12.75" customHeight="1">
      <c r="A273" s="8" t="s">
        <v>43</v>
      </c>
      <c r="B273" s="9">
        <v>1140</v>
      </c>
      <c r="C273" s="8" t="s">
        <v>44</v>
      </c>
      <c r="D273" s="6">
        <v>1</v>
      </c>
      <c r="E273" s="6">
        <f>ROUND(B273*D273/25.4*0.017,3)</f>
        <v>0.76300000000000001</v>
      </c>
      <c r="G273" s="11" t="s">
        <v>42</v>
      </c>
      <c r="H273" s="11">
        <v>800</v>
      </c>
      <c r="I273" s="12"/>
      <c r="J273" s="6">
        <v>1</v>
      </c>
      <c r="K273" s="6">
        <f>ROUND(H273*J273/1000*0.018*4,3)</f>
        <v>5.8000000000000003E-2</v>
      </c>
    </row>
    <row r="274" spans="1:11" ht="12.75" customHeight="1">
      <c r="A274" s="8" t="s">
        <v>43</v>
      </c>
      <c r="B274" s="9">
        <v>1720</v>
      </c>
      <c r="C274" s="8" t="s">
        <v>44</v>
      </c>
      <c r="D274" s="6">
        <v>1</v>
      </c>
      <c r="E274" s="6">
        <f>ROUND(B274*D274/25.4*0.017,3)</f>
        <v>1.151</v>
      </c>
      <c r="G274" s="11" t="s">
        <v>45</v>
      </c>
      <c r="H274" s="11">
        <v>1888</v>
      </c>
      <c r="I274" s="12"/>
      <c r="J274" s="6">
        <v>1</v>
      </c>
      <c r="K274" s="6">
        <f>ROUND(H274*J274/1000*0.018*5,3)</f>
        <v>0.17</v>
      </c>
    </row>
    <row r="275" spans="1:11" ht="12.75" customHeight="1">
      <c r="A275" s="8" t="s">
        <v>46</v>
      </c>
      <c r="B275" s="9">
        <v>1440</v>
      </c>
      <c r="C275" s="8" t="s">
        <v>44</v>
      </c>
      <c r="D275" s="6">
        <v>1</v>
      </c>
      <c r="E275" s="6">
        <v>1.1319999999999999</v>
      </c>
      <c r="G275" s="11" t="s">
        <v>47</v>
      </c>
      <c r="H275" s="11">
        <v>737</v>
      </c>
      <c r="I275" s="12"/>
      <c r="J275" s="6">
        <v>1</v>
      </c>
      <c r="K275" s="6">
        <f>ROUND(H275*J275/1000*0.018*6,3)</f>
        <v>0.08</v>
      </c>
    </row>
    <row r="276" spans="1:11" ht="12.75" customHeight="1">
      <c r="A276" s="8" t="s">
        <v>46</v>
      </c>
      <c r="B276" s="9">
        <v>1500</v>
      </c>
      <c r="C276" s="8" t="s">
        <v>44</v>
      </c>
      <c r="D276" s="6">
        <v>1</v>
      </c>
      <c r="E276" s="6">
        <v>1.1319999999999999</v>
      </c>
      <c r="G276" s="11" t="s">
        <v>47</v>
      </c>
      <c r="H276" s="11">
        <v>742</v>
      </c>
      <c r="I276" s="12"/>
      <c r="J276" s="6">
        <v>1</v>
      </c>
      <c r="K276" s="6">
        <f t="shared" ref="K276:K297" si="20">ROUND(H276*J276/1000*0.018*6,3)</f>
        <v>0.08</v>
      </c>
    </row>
    <row r="277" spans="1:11" ht="12.75" customHeight="1">
      <c r="A277" s="8" t="s">
        <v>48</v>
      </c>
      <c r="B277" s="9">
        <v>2130</v>
      </c>
      <c r="C277" s="8" t="s">
        <v>44</v>
      </c>
      <c r="D277" s="6">
        <v>1</v>
      </c>
      <c r="E277" s="6">
        <f>ROUND(B277*D277/25.4*0.0347,3)</f>
        <v>2.91</v>
      </c>
      <c r="G277" s="11" t="s">
        <v>47</v>
      </c>
      <c r="H277" s="11">
        <v>860</v>
      </c>
      <c r="I277" s="12"/>
      <c r="J277" s="6">
        <v>1</v>
      </c>
      <c r="K277" s="6">
        <f t="shared" si="20"/>
        <v>9.2999999999999999E-2</v>
      </c>
    </row>
    <row r="278" spans="1:11" ht="12.75" customHeight="1">
      <c r="A278" s="8" t="s">
        <v>48</v>
      </c>
      <c r="B278" s="9">
        <v>2150</v>
      </c>
      <c r="C278" s="8" t="s">
        <v>44</v>
      </c>
      <c r="D278" s="6">
        <v>1</v>
      </c>
      <c r="E278" s="6">
        <f t="shared" ref="E278:E283" si="21">ROUND(B278*D278/25.4*0.0347,3)</f>
        <v>2.9369999999999998</v>
      </c>
      <c r="G278" s="11" t="s">
        <v>47</v>
      </c>
      <c r="H278" s="11">
        <v>882</v>
      </c>
      <c r="I278" s="12"/>
      <c r="J278" s="6">
        <v>1</v>
      </c>
      <c r="K278" s="6">
        <f t="shared" si="20"/>
        <v>9.5000000000000001E-2</v>
      </c>
    </row>
    <row r="279" spans="1:11" ht="12.75" customHeight="1">
      <c r="A279" s="8" t="s">
        <v>48</v>
      </c>
      <c r="B279" s="9">
        <v>2270</v>
      </c>
      <c r="C279" s="8" t="s">
        <v>44</v>
      </c>
      <c r="D279" s="6">
        <v>1</v>
      </c>
      <c r="E279" s="6">
        <f t="shared" si="21"/>
        <v>3.101</v>
      </c>
      <c r="G279" s="11" t="s">
        <v>47</v>
      </c>
      <c r="H279" s="11">
        <v>925</v>
      </c>
      <c r="I279" s="12"/>
      <c r="J279" s="6">
        <v>1</v>
      </c>
      <c r="K279" s="6">
        <f t="shared" si="20"/>
        <v>0.1</v>
      </c>
    </row>
    <row r="280" spans="1:11" ht="12.75" customHeight="1">
      <c r="A280" s="8" t="s">
        <v>48</v>
      </c>
      <c r="B280" s="9">
        <v>2600</v>
      </c>
      <c r="C280" s="8" t="s">
        <v>44</v>
      </c>
      <c r="D280" s="6">
        <v>1</v>
      </c>
      <c r="E280" s="6">
        <f t="shared" si="21"/>
        <v>3.552</v>
      </c>
      <c r="G280" s="11" t="s">
        <v>47</v>
      </c>
      <c r="H280" s="11">
        <v>996</v>
      </c>
      <c r="I280" s="12"/>
      <c r="J280" s="6">
        <v>1</v>
      </c>
      <c r="K280" s="6">
        <f t="shared" si="20"/>
        <v>0.108</v>
      </c>
    </row>
    <row r="281" spans="1:11" ht="12.75" customHeight="1">
      <c r="A281" s="8" t="s">
        <v>48</v>
      </c>
      <c r="B281" s="9">
        <v>3500</v>
      </c>
      <c r="C281" s="8" t="s">
        <v>44</v>
      </c>
      <c r="D281" s="6">
        <v>1</v>
      </c>
      <c r="E281" s="6">
        <f t="shared" si="21"/>
        <v>4.7809999999999997</v>
      </c>
      <c r="G281" s="11" t="s">
        <v>47</v>
      </c>
      <c r="H281" s="11">
        <v>1000</v>
      </c>
      <c r="I281" s="12"/>
      <c r="J281" s="6">
        <v>1</v>
      </c>
      <c r="K281" s="6">
        <f t="shared" si="20"/>
        <v>0.108</v>
      </c>
    </row>
    <row r="282" spans="1:11" ht="12.75" customHeight="1">
      <c r="A282" s="8" t="s">
        <v>48</v>
      </c>
      <c r="B282" s="9">
        <v>3670</v>
      </c>
      <c r="C282" s="8" t="s">
        <v>44</v>
      </c>
      <c r="D282" s="6">
        <v>1</v>
      </c>
      <c r="E282" s="6">
        <f t="shared" si="21"/>
        <v>5.0140000000000002</v>
      </c>
      <c r="G282" s="11" t="s">
        <v>47</v>
      </c>
      <c r="H282" s="11">
        <v>1030</v>
      </c>
      <c r="I282" s="12"/>
      <c r="J282" s="6">
        <v>1</v>
      </c>
      <c r="K282" s="6">
        <f t="shared" si="20"/>
        <v>0.111</v>
      </c>
    </row>
    <row r="283" spans="1:11" ht="12.75" customHeight="1">
      <c r="A283" s="8" t="s">
        <v>48</v>
      </c>
      <c r="B283" s="9">
        <v>4000</v>
      </c>
      <c r="C283" s="8" t="s">
        <v>44</v>
      </c>
      <c r="D283" s="6">
        <v>1</v>
      </c>
      <c r="E283" s="6">
        <f t="shared" si="21"/>
        <v>5.4649999999999999</v>
      </c>
      <c r="G283" s="11" t="s">
        <v>47</v>
      </c>
      <c r="H283" s="11">
        <v>1115</v>
      </c>
      <c r="I283" s="12"/>
      <c r="J283" s="6">
        <v>1</v>
      </c>
      <c r="K283" s="6">
        <f t="shared" si="20"/>
        <v>0.12</v>
      </c>
    </row>
    <row r="284" spans="1:11" ht="12.75" customHeight="1">
      <c r="A284" s="8" t="s">
        <v>49</v>
      </c>
      <c r="B284" s="9">
        <v>2485</v>
      </c>
      <c r="C284" s="8" t="s">
        <v>44</v>
      </c>
      <c r="D284" s="6">
        <v>1</v>
      </c>
      <c r="E284" s="6">
        <f>ROUND(B284*D284/25.4*0.0524,3)</f>
        <v>5.1269999999999998</v>
      </c>
      <c r="G284" s="11" t="s">
        <v>47</v>
      </c>
      <c r="H284" s="11">
        <v>1195</v>
      </c>
      <c r="I284" s="12"/>
      <c r="J284" s="6">
        <v>1</v>
      </c>
      <c r="K284" s="6">
        <f t="shared" si="20"/>
        <v>0.129</v>
      </c>
    </row>
    <row r="285" spans="1:11" ht="12.75" customHeight="1">
      <c r="A285" s="8" t="s">
        <v>49</v>
      </c>
      <c r="B285" s="9">
        <v>2155</v>
      </c>
      <c r="C285" s="8" t="s">
        <v>44</v>
      </c>
      <c r="D285" s="6">
        <v>1</v>
      </c>
      <c r="E285" s="6">
        <f>ROUND(B285*D285/25.4*0.0524,3)</f>
        <v>4.4459999999999997</v>
      </c>
      <c r="G285" s="11" t="s">
        <v>47</v>
      </c>
      <c r="H285" s="11">
        <v>1220</v>
      </c>
      <c r="I285" s="12"/>
      <c r="J285" s="6">
        <v>1</v>
      </c>
      <c r="K285" s="6">
        <f t="shared" si="20"/>
        <v>0.13200000000000001</v>
      </c>
    </row>
    <row r="286" spans="1:11" ht="12.75" customHeight="1">
      <c r="A286" s="8" t="s">
        <v>49</v>
      </c>
      <c r="B286" s="9">
        <v>2600</v>
      </c>
      <c r="C286" s="8" t="s">
        <v>6</v>
      </c>
      <c r="D286" s="6">
        <v>1</v>
      </c>
      <c r="E286" s="6">
        <f>ROUND(B286*D286/25.4*0.0524,3)</f>
        <v>5.3639999999999999</v>
      </c>
      <c r="G286" s="11" t="s">
        <v>47</v>
      </c>
      <c r="H286" s="11">
        <v>1230</v>
      </c>
      <c r="I286" s="12"/>
      <c r="J286" s="6">
        <v>1</v>
      </c>
      <c r="K286" s="6">
        <f t="shared" si="20"/>
        <v>0.13300000000000001</v>
      </c>
    </row>
    <row r="287" spans="1:11" ht="12.75" customHeight="1">
      <c r="A287" s="8" t="s">
        <v>50</v>
      </c>
      <c r="B287" s="9">
        <v>775</v>
      </c>
      <c r="C287" s="8" t="s">
        <v>6</v>
      </c>
      <c r="D287" s="6">
        <v>1</v>
      </c>
      <c r="E287" s="6">
        <f>ROUND(B287*D287/25.4*0.00334,3)</f>
        <v>0.10199999999999999</v>
      </c>
      <c r="G287" s="11" t="s">
        <v>47</v>
      </c>
      <c r="H287" s="11">
        <v>1250</v>
      </c>
      <c r="I287" s="12"/>
      <c r="J287" s="6">
        <v>1</v>
      </c>
      <c r="K287" s="6">
        <f t="shared" si="20"/>
        <v>0.13500000000000001</v>
      </c>
    </row>
    <row r="288" spans="1:11" ht="12.75" customHeight="1">
      <c r="A288" s="8" t="s">
        <v>50</v>
      </c>
      <c r="B288" s="9">
        <v>1000</v>
      </c>
      <c r="C288" s="8" t="s">
        <v>10</v>
      </c>
      <c r="D288" s="6">
        <v>1</v>
      </c>
      <c r="E288" s="6">
        <f t="shared" ref="E288:E297" si="22">ROUND(B288*D288/25.4*0.00334,3)</f>
        <v>0.13100000000000001</v>
      </c>
      <c r="G288" s="11" t="s">
        <v>47</v>
      </c>
      <c r="H288" s="11">
        <v>1275</v>
      </c>
      <c r="I288" s="12"/>
      <c r="J288" s="6">
        <v>1</v>
      </c>
      <c r="K288" s="6">
        <f t="shared" si="20"/>
        <v>0.13800000000000001</v>
      </c>
    </row>
    <row r="289" spans="1:11" ht="12.75" customHeight="1">
      <c r="A289" s="8" t="s">
        <v>50</v>
      </c>
      <c r="B289" s="9">
        <v>1025</v>
      </c>
      <c r="C289" s="8" t="s">
        <v>6</v>
      </c>
      <c r="D289" s="6">
        <v>1</v>
      </c>
      <c r="E289" s="6">
        <f t="shared" si="22"/>
        <v>0.13500000000000001</v>
      </c>
      <c r="G289" s="11" t="s">
        <v>47</v>
      </c>
      <c r="H289" s="11">
        <v>1307</v>
      </c>
      <c r="I289" s="12"/>
      <c r="J289" s="6">
        <v>1</v>
      </c>
      <c r="K289" s="6">
        <f t="shared" si="20"/>
        <v>0.14099999999999999</v>
      </c>
    </row>
    <row r="290" spans="1:11" ht="12.75" customHeight="1">
      <c r="A290" s="8" t="s">
        <v>50</v>
      </c>
      <c r="B290" s="9">
        <v>1050</v>
      </c>
      <c r="C290" s="8" t="s">
        <v>10</v>
      </c>
      <c r="D290" s="6">
        <v>1</v>
      </c>
      <c r="E290" s="6">
        <f t="shared" si="22"/>
        <v>0.13800000000000001</v>
      </c>
      <c r="G290" s="11" t="s">
        <v>47</v>
      </c>
      <c r="H290" s="11">
        <v>1370</v>
      </c>
      <c r="I290" s="12"/>
      <c r="J290" s="6">
        <v>1</v>
      </c>
      <c r="K290" s="6">
        <f t="shared" si="20"/>
        <v>0.14799999999999999</v>
      </c>
    </row>
    <row r="291" spans="1:11" ht="12.75" customHeight="1">
      <c r="A291" s="8" t="s">
        <v>50</v>
      </c>
      <c r="B291" s="9">
        <v>1125</v>
      </c>
      <c r="C291" s="8" t="s">
        <v>10</v>
      </c>
      <c r="D291" s="6">
        <v>1</v>
      </c>
      <c r="E291" s="6">
        <f t="shared" si="22"/>
        <v>0.14799999999999999</v>
      </c>
      <c r="G291" s="11" t="s">
        <v>47</v>
      </c>
      <c r="H291" s="11">
        <v>1400</v>
      </c>
      <c r="I291" s="12"/>
      <c r="J291" s="6">
        <v>1</v>
      </c>
      <c r="K291" s="6">
        <f t="shared" si="20"/>
        <v>0.151</v>
      </c>
    </row>
    <row r="292" spans="1:11" ht="12.75" customHeight="1">
      <c r="A292" s="8" t="s">
        <v>50</v>
      </c>
      <c r="B292" s="9">
        <v>1165</v>
      </c>
      <c r="C292" s="8" t="s">
        <v>10</v>
      </c>
      <c r="D292" s="6">
        <v>1</v>
      </c>
      <c r="E292" s="6">
        <f t="shared" si="22"/>
        <v>0.153</v>
      </c>
      <c r="G292" s="11" t="s">
        <v>47</v>
      </c>
      <c r="H292" s="11">
        <v>1413</v>
      </c>
      <c r="I292" s="12"/>
      <c r="J292" s="6">
        <v>1</v>
      </c>
      <c r="K292" s="6">
        <f t="shared" si="20"/>
        <v>0.153</v>
      </c>
    </row>
    <row r="293" spans="1:11" ht="12.75" customHeight="1">
      <c r="A293" s="8" t="s">
        <v>50</v>
      </c>
      <c r="B293" s="9">
        <v>1250</v>
      </c>
      <c r="C293" s="8" t="s">
        <v>6</v>
      </c>
      <c r="D293" s="6">
        <v>1</v>
      </c>
      <c r="E293" s="6">
        <f t="shared" si="22"/>
        <v>0.16400000000000001</v>
      </c>
      <c r="G293" s="11" t="s">
        <v>47</v>
      </c>
      <c r="H293" s="11">
        <v>1420</v>
      </c>
      <c r="I293" s="12"/>
      <c r="J293" s="6">
        <v>1</v>
      </c>
      <c r="K293" s="6">
        <f t="shared" si="20"/>
        <v>0.153</v>
      </c>
    </row>
    <row r="294" spans="1:11" ht="12.75" customHeight="1">
      <c r="A294" s="8" t="s">
        <v>50</v>
      </c>
      <c r="B294" s="9">
        <v>1350</v>
      </c>
      <c r="C294" s="8" t="s">
        <v>6</v>
      </c>
      <c r="D294" s="6">
        <v>1</v>
      </c>
      <c r="E294" s="6">
        <f t="shared" si="22"/>
        <v>0.17799999999999999</v>
      </c>
      <c r="G294" s="11" t="s">
        <v>47</v>
      </c>
      <c r="H294" s="11">
        <v>1630</v>
      </c>
      <c r="I294" s="12"/>
      <c r="J294" s="6">
        <v>1</v>
      </c>
      <c r="K294" s="6">
        <f t="shared" si="20"/>
        <v>0.17599999999999999</v>
      </c>
    </row>
    <row r="295" spans="1:11" ht="12.75" customHeight="1">
      <c r="A295" s="8" t="s">
        <v>50</v>
      </c>
      <c r="B295" s="9">
        <v>1400</v>
      </c>
      <c r="C295" s="8" t="s">
        <v>6</v>
      </c>
      <c r="D295" s="6">
        <v>1</v>
      </c>
      <c r="E295" s="6">
        <f t="shared" si="22"/>
        <v>0.184</v>
      </c>
      <c r="G295" s="11" t="s">
        <v>47</v>
      </c>
      <c r="H295" s="11">
        <v>1703</v>
      </c>
      <c r="I295" s="12"/>
      <c r="J295" s="6">
        <v>1</v>
      </c>
      <c r="K295" s="6">
        <f t="shared" si="20"/>
        <v>0.184</v>
      </c>
    </row>
    <row r="296" spans="1:11" ht="12.75" customHeight="1">
      <c r="A296" s="8" t="s">
        <v>50</v>
      </c>
      <c r="B296" s="9">
        <v>1500</v>
      </c>
      <c r="C296" s="8" t="s">
        <v>6</v>
      </c>
      <c r="D296" s="6">
        <v>1</v>
      </c>
      <c r="E296" s="6">
        <f t="shared" si="22"/>
        <v>0.19700000000000001</v>
      </c>
      <c r="G296" s="11" t="s">
        <v>47</v>
      </c>
      <c r="H296" s="11">
        <v>1790</v>
      </c>
      <c r="I296" s="12"/>
      <c r="J296" s="6">
        <v>1</v>
      </c>
      <c r="K296" s="6">
        <f t="shared" si="20"/>
        <v>0.193</v>
      </c>
    </row>
    <row r="297" spans="1:11" ht="12.75" customHeight="1">
      <c r="A297" s="8" t="s">
        <v>50</v>
      </c>
      <c r="B297" s="9">
        <v>1825</v>
      </c>
      <c r="C297" s="8" t="s">
        <v>10</v>
      </c>
      <c r="D297" s="6">
        <v>1</v>
      </c>
      <c r="E297" s="6">
        <f t="shared" si="22"/>
        <v>0.24</v>
      </c>
      <c r="G297" s="11" t="s">
        <v>47</v>
      </c>
      <c r="H297" s="11">
        <v>1908</v>
      </c>
      <c r="I297" s="12"/>
      <c r="J297" s="6">
        <v>1</v>
      </c>
      <c r="K297" s="6">
        <f t="shared" si="20"/>
        <v>0.20599999999999999</v>
      </c>
    </row>
    <row r="298" spans="1:11" ht="12.75" customHeight="1">
      <c r="A298" s="8" t="s">
        <v>51</v>
      </c>
      <c r="B298" s="9">
        <v>900</v>
      </c>
      <c r="C298" s="8" t="s">
        <v>10</v>
      </c>
      <c r="D298" s="6">
        <v>1</v>
      </c>
      <c r="E298" s="6">
        <f t="shared" ref="E298:E305" si="23">ROUND(B298*D298/25.4*0.0034,3)</f>
        <v>0.12</v>
      </c>
      <c r="G298" s="11" t="s">
        <v>52</v>
      </c>
      <c r="H298" s="11">
        <v>865</v>
      </c>
      <c r="I298" s="12"/>
      <c r="J298" s="6">
        <v>1</v>
      </c>
      <c r="K298" s="6">
        <f>ROUND(H298*J298/1000*0.018*8,3)</f>
        <v>0.125</v>
      </c>
    </row>
    <row r="299" spans="1:11" ht="12.75" customHeight="1">
      <c r="A299" s="8" t="s">
        <v>51</v>
      </c>
      <c r="B299" s="9">
        <v>1250</v>
      </c>
      <c r="C299" s="8" t="s">
        <v>44</v>
      </c>
      <c r="D299" s="6">
        <v>1</v>
      </c>
      <c r="E299" s="6">
        <f t="shared" si="23"/>
        <v>0.16700000000000001</v>
      </c>
      <c r="G299" s="11" t="s">
        <v>52</v>
      </c>
      <c r="H299" s="11">
        <v>1320</v>
      </c>
      <c r="I299" s="12"/>
      <c r="J299" s="6">
        <v>1</v>
      </c>
      <c r="K299" s="6">
        <f t="shared" ref="K299:K311" si="24">ROUND(H299*J299/1000*0.018*8,3)</f>
        <v>0.19</v>
      </c>
    </row>
    <row r="300" spans="1:11" ht="12.75" customHeight="1">
      <c r="A300" s="8" t="s">
        <v>51</v>
      </c>
      <c r="B300" s="9">
        <v>1272</v>
      </c>
      <c r="C300" s="8" t="s">
        <v>6</v>
      </c>
      <c r="D300" s="6">
        <v>1</v>
      </c>
      <c r="E300" s="6">
        <f t="shared" si="23"/>
        <v>0.17</v>
      </c>
      <c r="G300" s="11" t="s">
        <v>52</v>
      </c>
      <c r="H300" s="11">
        <v>1600</v>
      </c>
      <c r="I300" s="12"/>
      <c r="J300" s="6">
        <v>1</v>
      </c>
      <c r="K300" s="6">
        <f t="shared" si="24"/>
        <v>0.23</v>
      </c>
    </row>
    <row r="301" spans="1:11" ht="12.75" customHeight="1">
      <c r="A301" s="8" t="s">
        <v>51</v>
      </c>
      <c r="B301" s="9">
        <v>1400</v>
      </c>
      <c r="C301" s="8" t="s">
        <v>6</v>
      </c>
      <c r="D301" s="6">
        <v>1</v>
      </c>
      <c r="E301" s="6">
        <f t="shared" si="23"/>
        <v>0.187</v>
      </c>
      <c r="G301" s="11" t="s">
        <v>52</v>
      </c>
      <c r="H301" s="11">
        <v>1625</v>
      </c>
      <c r="I301" s="12"/>
      <c r="J301" s="6">
        <v>1</v>
      </c>
      <c r="K301" s="6">
        <f t="shared" si="24"/>
        <v>0.23400000000000001</v>
      </c>
    </row>
    <row r="302" spans="1:11" ht="12.75" customHeight="1">
      <c r="A302" s="8" t="s">
        <v>51</v>
      </c>
      <c r="B302" s="9">
        <v>1550</v>
      </c>
      <c r="C302" s="8" t="s">
        <v>6</v>
      </c>
      <c r="D302" s="6">
        <v>1</v>
      </c>
      <c r="E302" s="6">
        <f t="shared" si="23"/>
        <v>0.20699999999999999</v>
      </c>
      <c r="G302" s="11" t="s">
        <v>52</v>
      </c>
      <c r="H302" s="11">
        <v>1727</v>
      </c>
      <c r="I302" s="12"/>
      <c r="J302" s="6">
        <v>1</v>
      </c>
      <c r="K302" s="6">
        <f t="shared" si="24"/>
        <v>0.249</v>
      </c>
    </row>
    <row r="303" spans="1:11" ht="12.75" customHeight="1">
      <c r="A303" s="8" t="s">
        <v>51</v>
      </c>
      <c r="B303" s="9">
        <v>1600</v>
      </c>
      <c r="C303" s="8" t="s">
        <v>6</v>
      </c>
      <c r="D303" s="6">
        <v>1</v>
      </c>
      <c r="E303" s="6">
        <f t="shared" si="23"/>
        <v>0.214</v>
      </c>
      <c r="G303" s="11" t="s">
        <v>52</v>
      </c>
      <c r="H303" s="11">
        <v>1820</v>
      </c>
      <c r="I303" s="12"/>
      <c r="J303" s="6">
        <v>1</v>
      </c>
      <c r="K303" s="6">
        <f t="shared" si="24"/>
        <v>0.26200000000000001</v>
      </c>
    </row>
    <row r="304" spans="1:11" ht="12.75" customHeight="1">
      <c r="A304" s="8" t="s">
        <v>51</v>
      </c>
      <c r="B304" s="9">
        <v>2650</v>
      </c>
      <c r="C304" s="8" t="s">
        <v>6</v>
      </c>
      <c r="D304" s="6">
        <v>1</v>
      </c>
      <c r="E304" s="6">
        <f t="shared" si="23"/>
        <v>0.35499999999999998</v>
      </c>
      <c r="G304" s="11" t="s">
        <v>52</v>
      </c>
      <c r="H304" s="11">
        <v>1908</v>
      </c>
      <c r="I304" s="12"/>
      <c r="J304" s="6">
        <v>1</v>
      </c>
      <c r="K304" s="6">
        <f t="shared" si="24"/>
        <v>0.27500000000000002</v>
      </c>
    </row>
    <row r="305" spans="1:11" ht="12.75" customHeight="1">
      <c r="A305" s="8" t="s">
        <v>51</v>
      </c>
      <c r="B305" s="9">
        <v>2782</v>
      </c>
      <c r="C305" s="8" t="s">
        <v>6</v>
      </c>
      <c r="D305" s="6">
        <v>1</v>
      </c>
      <c r="E305" s="6">
        <f t="shared" si="23"/>
        <v>0.372</v>
      </c>
      <c r="G305" s="11" t="s">
        <v>52</v>
      </c>
      <c r="H305" s="11">
        <v>1920</v>
      </c>
      <c r="I305" s="12"/>
      <c r="J305" s="6">
        <v>1</v>
      </c>
      <c r="K305" s="6">
        <f t="shared" si="24"/>
        <v>0.27600000000000002</v>
      </c>
    </row>
    <row r="306" spans="1:11" ht="12.75" customHeight="1">
      <c r="A306" s="8" t="s">
        <v>53</v>
      </c>
      <c r="B306" s="9">
        <v>1000</v>
      </c>
      <c r="C306" s="8" t="s">
        <v>6</v>
      </c>
      <c r="D306" s="6">
        <v>1</v>
      </c>
      <c r="E306" s="6">
        <f>ROUND(B306*D306/25.4*0.00566,3)</f>
        <v>0.223</v>
      </c>
      <c r="G306" s="11" t="s">
        <v>52</v>
      </c>
      <c r="H306" s="11">
        <v>1930</v>
      </c>
      <c r="I306" s="12"/>
      <c r="J306" s="6">
        <v>1</v>
      </c>
      <c r="K306" s="6">
        <f t="shared" si="24"/>
        <v>0.27800000000000002</v>
      </c>
    </row>
    <row r="307" spans="1:11" ht="12.75" customHeight="1">
      <c r="A307" s="8" t="s">
        <v>53</v>
      </c>
      <c r="B307" s="9">
        <v>2500</v>
      </c>
      <c r="C307" s="8" t="s">
        <v>6</v>
      </c>
      <c r="D307" s="6">
        <v>1</v>
      </c>
      <c r="E307" s="6">
        <f>ROUND(B307*D307/25.4*0.00566,3)</f>
        <v>0.55700000000000005</v>
      </c>
      <c r="G307" s="11" t="s">
        <v>52</v>
      </c>
      <c r="H307" s="11">
        <v>2140</v>
      </c>
      <c r="I307" s="12"/>
      <c r="J307" s="6">
        <v>1</v>
      </c>
      <c r="K307" s="6">
        <f t="shared" si="24"/>
        <v>0.308</v>
      </c>
    </row>
    <row r="308" spans="1:11" ht="12.75" customHeight="1">
      <c r="A308" s="8" t="s">
        <v>53</v>
      </c>
      <c r="B308" s="9">
        <v>2840</v>
      </c>
      <c r="C308" s="8" t="s">
        <v>6</v>
      </c>
      <c r="D308" s="6">
        <v>1</v>
      </c>
      <c r="E308" s="6">
        <f>ROUND(B308*D308/25.4*0.00566,3)</f>
        <v>0.63300000000000001</v>
      </c>
      <c r="G308" s="11" t="s">
        <v>52</v>
      </c>
      <c r="H308" s="11">
        <v>2155</v>
      </c>
      <c r="I308" s="12"/>
      <c r="J308" s="6">
        <v>1</v>
      </c>
      <c r="K308" s="6">
        <f t="shared" si="24"/>
        <v>0.31</v>
      </c>
    </row>
    <row r="309" spans="1:11" ht="12.75" customHeight="1">
      <c r="A309" s="8" t="s">
        <v>53</v>
      </c>
      <c r="B309" s="9">
        <v>3150</v>
      </c>
      <c r="C309" s="8" t="s">
        <v>6</v>
      </c>
      <c r="D309" s="6">
        <v>1</v>
      </c>
      <c r="E309" s="6">
        <v>0.70399999999999996</v>
      </c>
      <c r="G309" s="11" t="s">
        <v>52</v>
      </c>
      <c r="H309" s="11">
        <v>2164</v>
      </c>
      <c r="I309" s="12"/>
      <c r="J309" s="6">
        <v>1</v>
      </c>
      <c r="K309" s="6">
        <f t="shared" si="24"/>
        <v>0.312</v>
      </c>
    </row>
    <row r="310" spans="1:11" ht="12.75" customHeight="1">
      <c r="A310" s="8" t="s">
        <v>32</v>
      </c>
      <c r="B310" s="9">
        <v>2800</v>
      </c>
      <c r="C310" s="8" t="s">
        <v>6</v>
      </c>
      <c r="D310" s="6">
        <v>1</v>
      </c>
      <c r="E310" s="6">
        <f>ROUND(B310*D310/25.4*0.009,3)</f>
        <v>0.99199999999999999</v>
      </c>
      <c r="G310" s="11" t="s">
        <v>52</v>
      </c>
      <c r="H310" s="11">
        <v>2190</v>
      </c>
      <c r="I310" s="12"/>
      <c r="J310" s="6">
        <v>1</v>
      </c>
      <c r="K310" s="6">
        <f t="shared" si="24"/>
        <v>0.315</v>
      </c>
    </row>
    <row r="311" spans="1:11" ht="12.75" customHeight="1">
      <c r="A311" s="8" t="s">
        <v>32</v>
      </c>
      <c r="B311" s="9">
        <v>3000</v>
      </c>
      <c r="C311" s="8" t="s">
        <v>6</v>
      </c>
      <c r="D311" s="6">
        <v>1</v>
      </c>
      <c r="E311" s="6">
        <f>ROUND(B311*D311/25.4*0.009,3)</f>
        <v>1.0629999999999999</v>
      </c>
      <c r="G311" s="11" t="s">
        <v>52</v>
      </c>
      <c r="H311" s="11">
        <v>2250</v>
      </c>
      <c r="I311" s="12"/>
      <c r="J311" s="6">
        <v>1</v>
      </c>
      <c r="K311" s="6">
        <f t="shared" si="24"/>
        <v>0.32400000000000001</v>
      </c>
    </row>
    <row r="312" spans="1:11" ht="12.75" customHeight="1">
      <c r="A312" s="8" t="s">
        <v>32</v>
      </c>
      <c r="B312" s="9">
        <v>3350</v>
      </c>
      <c r="C312" s="8" t="s">
        <v>6</v>
      </c>
      <c r="D312" s="6">
        <v>1</v>
      </c>
      <c r="E312" s="6">
        <v>1.1879999999999999</v>
      </c>
      <c r="G312" s="11" t="s">
        <v>54</v>
      </c>
      <c r="H312" s="11">
        <v>890</v>
      </c>
      <c r="I312" s="12"/>
      <c r="J312" s="6">
        <v>1</v>
      </c>
      <c r="K312" s="6">
        <f>ROUND(H312*J312/1000*0.018*10,3)</f>
        <v>0.16</v>
      </c>
    </row>
    <row r="313" spans="1:11" ht="12.75" customHeight="1">
      <c r="A313" s="11" t="s">
        <v>54</v>
      </c>
      <c r="B313" s="11">
        <v>900</v>
      </c>
      <c r="C313" s="12"/>
      <c r="D313" s="6">
        <v>1</v>
      </c>
      <c r="E313" s="6">
        <f>ROUND(B313*D313/1000*0.018*10,3)</f>
        <v>0.16200000000000001</v>
      </c>
    </row>
    <row r="314" spans="1:11" ht="12.75" customHeight="1">
      <c r="A314" s="11" t="s">
        <v>54</v>
      </c>
      <c r="B314" s="11">
        <v>1005</v>
      </c>
      <c r="C314" s="12"/>
      <c r="D314" s="6">
        <v>1</v>
      </c>
      <c r="E314" s="6">
        <f>ROUND(B314*D314/1000*0.018*10,3)</f>
        <v>0.18099999999999999</v>
      </c>
    </row>
    <row r="315" spans="1:11" ht="12.75" customHeight="1">
      <c r="A315" s="11" t="s">
        <v>54</v>
      </c>
      <c r="B315" s="11">
        <v>1250</v>
      </c>
      <c r="C315" s="12"/>
      <c r="D315" s="6">
        <v>1</v>
      </c>
      <c r="E315" s="6">
        <f>ROUND(B315*D315/1000*0.018*10,3)</f>
        <v>0.22500000000000001</v>
      </c>
    </row>
    <row r="316" spans="1:11" ht="12.75" customHeight="1">
      <c r="A316" s="11" t="s">
        <v>55</v>
      </c>
      <c r="B316" s="11">
        <v>2370</v>
      </c>
      <c r="C316" s="12"/>
      <c r="D316" s="6">
        <v>1</v>
      </c>
      <c r="E316" s="6">
        <f>ROUND(B316*D316/25.4*0.004896,3)</f>
        <v>0.45700000000000002</v>
      </c>
    </row>
    <row r="317" spans="1:11" ht="12.75" customHeight="1">
      <c r="A317" s="11" t="s">
        <v>55</v>
      </c>
      <c r="B317" s="11">
        <v>330</v>
      </c>
      <c r="C317" s="12"/>
      <c r="D317" s="6">
        <v>1</v>
      </c>
      <c r="E317" s="6">
        <f>ROUND(B317*D317/25.4*0.004896,3)</f>
        <v>6.4000000000000001E-2</v>
      </c>
    </row>
    <row r="318" spans="1:11" ht="12.75" customHeight="1">
      <c r="A318" s="11" t="s">
        <v>55</v>
      </c>
      <c r="B318" s="11">
        <v>4500</v>
      </c>
      <c r="C318" s="12"/>
      <c r="D318" s="6">
        <v>1</v>
      </c>
      <c r="E318" s="6">
        <f>ROUND(B318*D318/25.4*0.004896,3)</f>
        <v>0.86699999999999999</v>
      </c>
    </row>
    <row r="319" spans="1:11" ht="12.75" customHeight="1">
      <c r="A319" s="11" t="s">
        <v>56</v>
      </c>
      <c r="B319" s="11">
        <v>5405</v>
      </c>
      <c r="C319" s="12"/>
      <c r="D319" s="6">
        <v>1</v>
      </c>
      <c r="E319" s="6">
        <f>ROUND(B319*D319/25.4*0.00813,3)</f>
        <v>1.73</v>
      </c>
    </row>
    <row r="320" spans="1:11" ht="12.75" customHeight="1">
      <c r="A320" s="11" t="s">
        <v>56</v>
      </c>
      <c r="B320" s="11">
        <v>5700</v>
      </c>
      <c r="C320" s="12"/>
      <c r="D320" s="6">
        <v>1</v>
      </c>
      <c r="E320" s="6">
        <f>ROUND(B320*D320/25.4*0.00813,3)</f>
        <v>1.8240000000000001</v>
      </c>
    </row>
    <row r="321" spans="1:5" ht="12.75" customHeight="1">
      <c r="A321" s="11" t="s">
        <v>56</v>
      </c>
      <c r="B321" s="11">
        <v>7640</v>
      </c>
      <c r="C321" s="12"/>
      <c r="D321" s="6">
        <v>1</v>
      </c>
      <c r="E321" s="6">
        <f>ROUND(B321*D321/25.4*0.00813,3)</f>
        <v>2.4449999999999998</v>
      </c>
    </row>
    <row r="322" spans="1:5" ht="12.75" customHeight="1">
      <c r="A322" s="11" t="s">
        <v>56</v>
      </c>
      <c r="B322" s="11">
        <v>9200</v>
      </c>
      <c r="C322" s="11"/>
      <c r="D322" s="6">
        <v>1</v>
      </c>
      <c r="E322" s="6">
        <f>ROUND(B322*D322/25.4*0.00813,3)</f>
        <v>2.9449999999999998</v>
      </c>
    </row>
    <row r="323" spans="1:5" ht="12.75" customHeight="1"/>
    <row r="324" spans="1:5" ht="12.75" customHeight="1"/>
    <row r="325" spans="1:5" ht="12.75" customHeight="1"/>
    <row r="326" spans="1:5" ht="12.75" customHeight="1"/>
    <row r="327" spans="1:5" ht="12.75" customHeight="1"/>
    <row r="328" spans="1:5" ht="12.75" customHeight="1"/>
    <row r="329" spans="1:5" ht="12.75" customHeight="1"/>
    <row r="330" spans="1:5" ht="12.75" customHeight="1"/>
    <row r="331" spans="1:5" ht="12.75" customHeight="1"/>
    <row r="332" spans="1:5" ht="12.75" customHeight="1"/>
    <row r="333" spans="1:5" ht="12.75" customHeight="1"/>
    <row r="334" spans="1:5" ht="12.75" customHeight="1"/>
    <row r="335" spans="1:5" ht="12.75" customHeight="1"/>
    <row r="336" spans="1:5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spans="9:19" ht="12.75" customHeight="1"/>
    <row r="354" spans="9:19" ht="12.75" customHeight="1"/>
    <row r="355" spans="9:19" ht="12.75" customHeight="1"/>
    <row r="356" spans="9:19" ht="12.75" customHeight="1"/>
    <row r="357" spans="9:19" ht="12.75" customHeight="1"/>
    <row r="358" spans="9:19" ht="12.75" customHeight="1"/>
    <row r="359" spans="9:19" ht="12.75" customHeight="1"/>
    <row r="360" spans="9:19" ht="12.75" customHeight="1"/>
    <row r="361" spans="9:19" ht="12.75" customHeight="1"/>
    <row r="362" spans="9:19" ht="12.75" customHeight="1"/>
    <row r="363" spans="9:19" ht="12.75" customHeight="1">
      <c r="I363" s="13"/>
      <c r="J363" s="14"/>
      <c r="K363" s="13"/>
      <c r="L363" s="14"/>
      <c r="M363" s="15"/>
      <c r="N363" s="16"/>
      <c r="O363" s="17"/>
      <c r="P363" s="18"/>
      <c r="Q363" s="18"/>
      <c r="R363" s="18"/>
      <c r="S363" s="19"/>
    </row>
    <row r="364" spans="9:19" ht="12.75" customHeight="1">
      <c r="I364" s="13"/>
      <c r="J364" s="14"/>
      <c r="K364" s="13"/>
      <c r="L364" s="14"/>
      <c r="M364" s="15"/>
      <c r="N364" s="16"/>
      <c r="O364" s="17"/>
      <c r="P364" s="18"/>
      <c r="Q364" s="18"/>
      <c r="R364" s="18"/>
      <c r="S364" s="19"/>
    </row>
    <row r="365" spans="9:19" ht="12.75" customHeight="1">
      <c r="I365" s="13"/>
      <c r="J365" s="14"/>
      <c r="K365" s="13"/>
      <c r="L365" s="14"/>
      <c r="M365" s="15"/>
      <c r="N365" s="16"/>
      <c r="O365" s="17"/>
      <c r="P365" s="18"/>
      <c r="Q365" s="18"/>
      <c r="R365" s="18"/>
      <c r="S365" s="19"/>
    </row>
    <row r="366" spans="9:19" ht="12.75" customHeight="1">
      <c r="I366" s="13"/>
      <c r="J366" s="14"/>
      <c r="K366" s="13"/>
      <c r="L366" s="14"/>
      <c r="M366" s="15"/>
      <c r="N366" s="16"/>
      <c r="O366" s="17"/>
      <c r="P366" s="18"/>
      <c r="Q366" s="18"/>
      <c r="R366" s="18"/>
      <c r="S366" s="19"/>
    </row>
    <row r="367" spans="9:19" ht="12.75" customHeight="1">
      <c r="I367" s="13"/>
      <c r="J367" s="14"/>
      <c r="K367" s="13"/>
      <c r="L367" s="14"/>
      <c r="M367" s="15"/>
      <c r="N367" s="16"/>
      <c r="O367" s="17"/>
      <c r="P367" s="18"/>
      <c r="Q367" s="18"/>
      <c r="R367" s="18"/>
      <c r="S367" s="16"/>
    </row>
    <row r="368" spans="9:19" ht="12.75" customHeight="1">
      <c r="I368" s="13"/>
      <c r="J368" s="14"/>
      <c r="K368" s="13"/>
      <c r="L368" s="14"/>
      <c r="M368" s="15"/>
      <c r="N368" s="16"/>
      <c r="O368" s="17"/>
      <c r="P368" s="15"/>
      <c r="Q368" s="18"/>
    </row>
    <row r="369" spans="9:17" ht="12.75" customHeight="1">
      <c r="I369" s="13"/>
      <c r="J369" s="14"/>
      <c r="K369" s="13"/>
      <c r="L369" s="14"/>
      <c r="M369" s="15"/>
      <c r="N369" s="16"/>
      <c r="O369" s="17"/>
      <c r="P369" s="15"/>
      <c r="Q369" s="18"/>
    </row>
    <row r="370" spans="9:17" ht="12.75" customHeight="1"/>
    <row r="371" spans="9:17" ht="12.75" customHeight="1"/>
    <row r="372" spans="9:17" ht="12.75" customHeight="1"/>
    <row r="373" spans="9:17" ht="12.75" customHeight="1"/>
    <row r="374" spans="9:17" ht="12.75" customHeight="1"/>
    <row r="375" spans="9:17" ht="12.75" customHeight="1"/>
    <row r="376" spans="9:17" ht="12.75" customHeight="1"/>
    <row r="377" spans="9:17" ht="12.75" customHeight="1"/>
    <row r="378" spans="9:17" ht="12.75" customHeight="1"/>
    <row r="379" spans="9:17" ht="12.75" customHeight="1"/>
    <row r="380" spans="9:17" ht="12.75" customHeight="1"/>
    <row r="381" spans="9:17" ht="12.75" customHeight="1"/>
    <row r="382" spans="9:17" ht="12.75" customHeight="1"/>
    <row r="383" spans="9:17" ht="12.75" customHeight="1"/>
    <row r="384" spans="9:17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spans="1:5" ht="12.75" customHeight="1"/>
    <row r="626" spans="1:5" ht="12.75" customHeight="1"/>
    <row r="627" spans="1:5" ht="12.75" customHeight="1"/>
    <row r="628" spans="1:5" ht="12.75" customHeight="1"/>
    <row r="629" spans="1:5" ht="12.75" customHeight="1"/>
    <row r="630" spans="1:5" ht="12.75" customHeight="1"/>
    <row r="631" spans="1:5" ht="12.75" customHeight="1"/>
    <row r="632" spans="1:5" ht="12.75" customHeight="1"/>
    <row r="633" spans="1:5" ht="12.75" customHeight="1"/>
    <row r="634" spans="1:5" ht="12.75" customHeight="1">
      <c r="A634" s="20"/>
      <c r="B634" s="20"/>
      <c r="C634" s="20"/>
      <c r="D634" s="20"/>
      <c r="E634" s="20"/>
    </row>
    <row r="635" spans="1:5" ht="12.75" customHeight="1">
      <c r="A635" s="1"/>
      <c r="B635" s="1"/>
      <c r="C635" s="1"/>
      <c r="D635" s="20"/>
      <c r="E635" s="20"/>
    </row>
    <row r="636" spans="1:5" ht="12.75" customHeight="1">
      <c r="A636" s="1"/>
      <c r="B636" s="1"/>
      <c r="C636" s="1"/>
      <c r="D636" s="20"/>
      <c r="E636" s="20"/>
    </row>
    <row r="637" spans="1:5" ht="12.75" customHeight="1">
      <c r="A637" s="1"/>
      <c r="B637" s="1"/>
      <c r="C637" s="1"/>
      <c r="D637" s="20"/>
      <c r="E637" s="20"/>
    </row>
    <row r="638" spans="1:5" ht="12.75" customHeight="1">
      <c r="A638" s="1"/>
      <c r="B638" s="1"/>
      <c r="C638" s="1"/>
      <c r="D638" s="20"/>
      <c r="E638" s="20"/>
    </row>
    <row r="639" spans="1:5" ht="12.75" customHeight="1">
      <c r="A639" s="20"/>
      <c r="B639" s="1"/>
      <c r="C639" s="1"/>
      <c r="D639" s="20"/>
      <c r="E639" s="20"/>
    </row>
    <row r="640" spans="1:5" ht="12.75" customHeight="1">
      <c r="A640" s="1"/>
      <c r="B640" s="1"/>
      <c r="C640" s="1"/>
      <c r="D640" s="20"/>
      <c r="E640" s="20"/>
    </row>
    <row r="641" spans="1:5" ht="12.75" customHeight="1">
      <c r="A641" s="20"/>
      <c r="B641" s="20"/>
      <c r="C641" s="20"/>
      <c r="D641" s="20"/>
      <c r="E641" s="20"/>
    </row>
  </sheetData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5"/>
  <sheetViews>
    <sheetView tabSelected="1" workbookViewId="0">
      <selection activeCell="G6" sqref="G6"/>
    </sheetView>
  </sheetViews>
  <sheetFormatPr defaultRowHeight="14.25"/>
  <cols>
    <col min="1" max="1" width="10" customWidth="1"/>
    <col min="2" max="2" width="8.625" customWidth="1"/>
    <col min="3" max="3" width="4.375" customWidth="1"/>
    <col min="4" max="4" width="9" customWidth="1"/>
    <col min="5" max="5" width="8.875" customWidth="1"/>
    <col min="6" max="6" width="2.125" customWidth="1"/>
    <col min="7" max="7" width="10.75" customWidth="1"/>
    <col min="8" max="8" width="9.375" customWidth="1"/>
    <col min="9" max="9" width="4.375" customWidth="1"/>
    <col min="10" max="10" width="9.625" customWidth="1"/>
    <col min="11" max="11" width="9.5" customWidth="1"/>
    <col min="12" max="12" width="2.625" customWidth="1"/>
  </cols>
  <sheetData>
    <row r="1" spans="1:11">
      <c r="A1" s="39" t="s">
        <v>65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4.25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4.25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</row>
    <row r="5" spans="1:11" ht="15.75">
      <c r="G5" s="40" t="s">
        <v>66</v>
      </c>
      <c r="H5" s="40"/>
      <c r="I5" s="40"/>
      <c r="J5" s="40"/>
      <c r="K5" s="40"/>
    </row>
    <row r="6" spans="1:11" ht="42.75" customHeight="1">
      <c r="A6" s="21" t="s">
        <v>1</v>
      </c>
      <c r="B6" s="22" t="s">
        <v>2</v>
      </c>
      <c r="C6" s="22"/>
      <c r="D6" s="23" t="s">
        <v>62</v>
      </c>
      <c r="E6" s="32" t="s">
        <v>63</v>
      </c>
      <c r="G6" s="21" t="s">
        <v>1</v>
      </c>
      <c r="H6" s="22" t="s">
        <v>2</v>
      </c>
      <c r="I6" s="22"/>
      <c r="J6" s="23" t="s">
        <v>62</v>
      </c>
      <c r="K6" s="32" t="s">
        <v>63</v>
      </c>
    </row>
    <row r="7" spans="1:11" ht="15.75">
      <c r="A7" s="24" t="s">
        <v>7</v>
      </c>
      <c r="B7" s="25">
        <v>450</v>
      </c>
      <c r="C7" s="24" t="s">
        <v>6</v>
      </c>
      <c r="D7" s="36">
        <v>0.44</v>
      </c>
      <c r="E7" s="38">
        <v>0.41</v>
      </c>
      <c r="G7" s="24" t="s">
        <v>7</v>
      </c>
      <c r="H7" s="25">
        <v>2360</v>
      </c>
      <c r="I7" s="24" t="s">
        <v>6</v>
      </c>
      <c r="J7" s="36">
        <v>2.3199999999999998</v>
      </c>
      <c r="K7" s="38">
        <v>2.12</v>
      </c>
    </row>
    <row r="8" spans="1:11" ht="15.75">
      <c r="A8" s="24" t="s">
        <v>7</v>
      </c>
      <c r="B8" s="25">
        <v>480</v>
      </c>
      <c r="C8" s="24" t="s">
        <v>6</v>
      </c>
      <c r="D8" s="36">
        <v>0.49</v>
      </c>
      <c r="E8" s="38">
        <v>0.45</v>
      </c>
      <c r="G8" s="24" t="s">
        <v>7</v>
      </c>
      <c r="H8" s="25">
        <v>2500</v>
      </c>
      <c r="I8" s="24" t="s">
        <v>6</v>
      </c>
      <c r="J8" s="36">
        <v>2.4700000000000002</v>
      </c>
      <c r="K8" s="38">
        <v>2.25</v>
      </c>
    </row>
    <row r="9" spans="1:11" ht="15.75">
      <c r="A9" s="24" t="s">
        <v>7</v>
      </c>
      <c r="B9" s="25">
        <v>500</v>
      </c>
      <c r="C9" s="24" t="s">
        <v>6</v>
      </c>
      <c r="D9" s="36">
        <v>0.49</v>
      </c>
      <c r="E9" s="38">
        <v>0.45</v>
      </c>
      <c r="G9" s="24" t="s">
        <v>7</v>
      </c>
      <c r="H9" s="25">
        <v>2600</v>
      </c>
      <c r="I9" s="24" t="s">
        <v>6</v>
      </c>
      <c r="J9" s="36">
        <v>2.56</v>
      </c>
      <c r="K9" s="38">
        <v>2.34</v>
      </c>
    </row>
    <row r="10" spans="1:11" ht="15.75">
      <c r="A10" s="24" t="s">
        <v>7</v>
      </c>
      <c r="B10" s="25">
        <v>530</v>
      </c>
      <c r="C10" s="24" t="s">
        <v>6</v>
      </c>
      <c r="D10" s="36">
        <v>0.52</v>
      </c>
      <c r="E10" s="38">
        <v>0.47</v>
      </c>
      <c r="G10" s="24" t="s">
        <v>7</v>
      </c>
      <c r="H10" s="25">
        <v>2624</v>
      </c>
      <c r="I10" s="24" t="s">
        <v>6</v>
      </c>
      <c r="J10" s="36">
        <v>2.56</v>
      </c>
      <c r="K10" s="38">
        <v>2.34</v>
      </c>
    </row>
    <row r="11" spans="1:11" ht="15.75">
      <c r="A11" s="24" t="s">
        <v>7</v>
      </c>
      <c r="B11" s="25">
        <v>560</v>
      </c>
      <c r="C11" s="24" t="s">
        <v>6</v>
      </c>
      <c r="D11" s="36">
        <v>0.56000000000000005</v>
      </c>
      <c r="E11" s="38">
        <v>0.51</v>
      </c>
      <c r="G11" s="24" t="s">
        <v>7</v>
      </c>
      <c r="H11" s="25">
        <v>2650</v>
      </c>
      <c r="I11" s="24" t="s">
        <v>6</v>
      </c>
      <c r="J11" s="36">
        <v>2.59</v>
      </c>
      <c r="K11" s="38">
        <v>2.36</v>
      </c>
    </row>
    <row r="12" spans="1:11" ht="15.75">
      <c r="A12" s="24" t="s">
        <v>7</v>
      </c>
      <c r="B12" s="25">
        <v>580</v>
      </c>
      <c r="C12" s="24" t="s">
        <v>6</v>
      </c>
      <c r="D12" s="36">
        <v>0.59</v>
      </c>
      <c r="E12" s="38">
        <v>0.54</v>
      </c>
      <c r="G12" s="24" t="s">
        <v>5</v>
      </c>
      <c r="H12" s="25">
        <v>500</v>
      </c>
      <c r="I12" s="24" t="s">
        <v>6</v>
      </c>
      <c r="J12" s="36">
        <v>0.49</v>
      </c>
      <c r="K12" s="38">
        <v>0.45</v>
      </c>
    </row>
    <row r="13" spans="1:11" ht="15.75">
      <c r="A13" s="24" t="s">
        <v>7</v>
      </c>
      <c r="B13" s="25">
        <v>600</v>
      </c>
      <c r="C13" s="24" t="s">
        <v>6</v>
      </c>
      <c r="D13" s="36">
        <v>0.59</v>
      </c>
      <c r="E13" s="38">
        <v>0.54</v>
      </c>
      <c r="G13" s="24" t="s">
        <v>5</v>
      </c>
      <c r="H13" s="25">
        <v>532</v>
      </c>
      <c r="I13" s="24" t="s">
        <v>6</v>
      </c>
      <c r="J13" s="36">
        <v>0.52</v>
      </c>
      <c r="K13" s="38">
        <v>0.47</v>
      </c>
    </row>
    <row r="14" spans="1:11" ht="15.75">
      <c r="A14" s="24" t="s">
        <v>7</v>
      </c>
      <c r="B14" s="25">
        <v>630</v>
      </c>
      <c r="C14" s="24" t="s">
        <v>6</v>
      </c>
      <c r="D14" s="36">
        <v>0.62</v>
      </c>
      <c r="E14" s="38">
        <v>0.56999999999999995</v>
      </c>
      <c r="G14" s="24" t="s">
        <v>5</v>
      </c>
      <c r="H14" s="25">
        <v>560</v>
      </c>
      <c r="I14" s="24" t="s">
        <v>6</v>
      </c>
      <c r="J14" s="36">
        <v>0.56000000000000005</v>
      </c>
      <c r="K14" s="38">
        <v>0.51</v>
      </c>
    </row>
    <row r="15" spans="1:11" ht="15.75">
      <c r="A15" s="24" t="s">
        <v>7</v>
      </c>
      <c r="B15" s="25">
        <v>650</v>
      </c>
      <c r="C15" s="24" t="s">
        <v>6</v>
      </c>
      <c r="D15" s="36">
        <v>0.65</v>
      </c>
      <c r="E15" s="38">
        <v>0.59</v>
      </c>
      <c r="G15" s="24" t="s">
        <v>5</v>
      </c>
      <c r="H15" s="25">
        <v>600</v>
      </c>
      <c r="I15" s="24" t="s">
        <v>6</v>
      </c>
      <c r="J15" s="36">
        <v>0.59</v>
      </c>
      <c r="K15" s="38">
        <v>0.54</v>
      </c>
    </row>
    <row r="16" spans="1:11" ht="15.75">
      <c r="A16" s="24" t="s">
        <v>7</v>
      </c>
      <c r="B16" s="25">
        <v>670</v>
      </c>
      <c r="C16" s="24" t="s">
        <v>6</v>
      </c>
      <c r="D16" s="36">
        <v>0.65</v>
      </c>
      <c r="E16" s="38">
        <v>0.59</v>
      </c>
      <c r="G16" s="24" t="s">
        <v>5</v>
      </c>
      <c r="H16" s="25">
        <v>630</v>
      </c>
      <c r="I16" s="24" t="s">
        <v>6</v>
      </c>
      <c r="J16" s="36">
        <v>0.62</v>
      </c>
      <c r="K16" s="38">
        <v>0.56999999999999995</v>
      </c>
    </row>
    <row r="17" spans="1:11" ht="15.75">
      <c r="A17" s="24" t="s">
        <v>7</v>
      </c>
      <c r="B17" s="25">
        <v>710</v>
      </c>
      <c r="C17" s="24" t="s">
        <v>6</v>
      </c>
      <c r="D17" s="36">
        <v>0.68</v>
      </c>
      <c r="E17" s="38">
        <v>0.62</v>
      </c>
      <c r="G17" s="24" t="s">
        <v>5</v>
      </c>
      <c r="H17" s="25">
        <v>650</v>
      </c>
      <c r="I17" s="24" t="s">
        <v>6</v>
      </c>
      <c r="J17" s="36">
        <v>0.65</v>
      </c>
      <c r="K17" s="38">
        <v>0.59</v>
      </c>
    </row>
    <row r="18" spans="1:11" ht="15.75">
      <c r="A18" s="24" t="s">
        <v>7</v>
      </c>
      <c r="B18" s="25">
        <v>730</v>
      </c>
      <c r="C18" s="24" t="s">
        <v>6</v>
      </c>
      <c r="D18" s="36">
        <v>0.71</v>
      </c>
      <c r="E18" s="38">
        <v>0.65</v>
      </c>
      <c r="G18" s="24" t="s">
        <v>5</v>
      </c>
      <c r="H18" s="25">
        <v>670</v>
      </c>
      <c r="I18" s="24" t="s">
        <v>6</v>
      </c>
      <c r="J18" s="36">
        <v>0.65</v>
      </c>
      <c r="K18" s="38">
        <v>0.59</v>
      </c>
    </row>
    <row r="19" spans="1:11" ht="15.75">
      <c r="A19" s="24" t="s">
        <v>7</v>
      </c>
      <c r="B19" s="25">
        <v>750</v>
      </c>
      <c r="C19" s="24" t="s">
        <v>6</v>
      </c>
      <c r="D19" s="36">
        <v>0.75</v>
      </c>
      <c r="E19" s="38">
        <v>0.69</v>
      </c>
      <c r="G19" s="24" t="s">
        <v>5</v>
      </c>
      <c r="H19" s="25">
        <v>700</v>
      </c>
      <c r="I19" s="24" t="s">
        <v>6</v>
      </c>
      <c r="J19" s="36">
        <v>0.68</v>
      </c>
      <c r="K19" s="38">
        <v>0.62</v>
      </c>
    </row>
    <row r="20" spans="1:11" ht="15.75">
      <c r="A20" s="24" t="s">
        <v>7</v>
      </c>
      <c r="B20" s="25">
        <v>800</v>
      </c>
      <c r="C20" s="24" t="s">
        <v>6</v>
      </c>
      <c r="D20" s="36">
        <v>0.8</v>
      </c>
      <c r="E20" s="38">
        <v>0.73</v>
      </c>
      <c r="G20" s="24" t="s">
        <v>5</v>
      </c>
      <c r="H20" s="25">
        <v>710</v>
      </c>
      <c r="I20" s="24" t="s">
        <v>6</v>
      </c>
      <c r="J20" s="36">
        <v>0.68</v>
      </c>
      <c r="K20" s="38">
        <v>0.62</v>
      </c>
    </row>
    <row r="21" spans="1:11" ht="15.75">
      <c r="A21" s="24" t="s">
        <v>7</v>
      </c>
      <c r="B21" s="25">
        <v>810</v>
      </c>
      <c r="C21" s="24" t="s">
        <v>6</v>
      </c>
      <c r="D21" s="36">
        <v>0.8</v>
      </c>
      <c r="E21" s="38">
        <v>0.73</v>
      </c>
      <c r="G21" s="24" t="s">
        <v>5</v>
      </c>
      <c r="H21" s="25">
        <v>730</v>
      </c>
      <c r="I21" s="24" t="s">
        <v>6</v>
      </c>
      <c r="J21" s="36">
        <v>0.71</v>
      </c>
      <c r="K21" s="38">
        <v>0.65</v>
      </c>
    </row>
    <row r="22" spans="1:11" ht="15.75">
      <c r="A22" s="24" t="s">
        <v>7</v>
      </c>
      <c r="B22" s="25">
        <v>850</v>
      </c>
      <c r="C22" s="24" t="s">
        <v>6</v>
      </c>
      <c r="D22" s="36">
        <v>0.83</v>
      </c>
      <c r="E22" s="38">
        <v>0.76</v>
      </c>
      <c r="G22" s="24" t="s">
        <v>5</v>
      </c>
      <c r="H22" s="25">
        <v>750</v>
      </c>
      <c r="I22" s="24" t="s">
        <v>6</v>
      </c>
      <c r="J22" s="36">
        <v>0.75</v>
      </c>
      <c r="K22" s="38">
        <v>0.69</v>
      </c>
    </row>
    <row r="23" spans="1:11" ht="15.75">
      <c r="A23" s="24" t="s">
        <v>7</v>
      </c>
      <c r="B23" s="25">
        <v>900</v>
      </c>
      <c r="C23" s="24" t="s">
        <v>6</v>
      </c>
      <c r="D23" s="36">
        <v>0.89</v>
      </c>
      <c r="E23" s="38">
        <v>0.81</v>
      </c>
      <c r="G23" s="24" t="s">
        <v>5</v>
      </c>
      <c r="H23" s="25">
        <v>780</v>
      </c>
      <c r="I23" s="24" t="s">
        <v>6</v>
      </c>
      <c r="J23" s="36">
        <v>0.75</v>
      </c>
      <c r="K23" s="38">
        <v>0.69</v>
      </c>
    </row>
    <row r="24" spans="1:11" ht="15.75">
      <c r="A24" s="24" t="s">
        <v>7</v>
      </c>
      <c r="B24" s="25">
        <v>910</v>
      </c>
      <c r="C24" s="24" t="s">
        <v>6</v>
      </c>
      <c r="D24" s="36">
        <v>0.89</v>
      </c>
      <c r="E24" s="38">
        <v>0.81</v>
      </c>
      <c r="G24" s="24" t="s">
        <v>5</v>
      </c>
      <c r="H24" s="25">
        <v>800</v>
      </c>
      <c r="I24" s="24" t="s">
        <v>6</v>
      </c>
      <c r="J24" s="36">
        <v>0.8</v>
      </c>
      <c r="K24" s="38">
        <v>0.73</v>
      </c>
    </row>
    <row r="25" spans="1:11" ht="15.75">
      <c r="A25" s="24" t="s">
        <v>7</v>
      </c>
      <c r="B25" s="25">
        <v>950</v>
      </c>
      <c r="C25" s="24" t="s">
        <v>6</v>
      </c>
      <c r="D25" s="36">
        <v>0.92</v>
      </c>
      <c r="E25" s="38">
        <v>0.84</v>
      </c>
      <c r="G25" s="24" t="s">
        <v>5</v>
      </c>
      <c r="H25" s="25">
        <v>850</v>
      </c>
      <c r="I25" s="24" t="s">
        <v>6</v>
      </c>
      <c r="J25" s="36">
        <v>0.83</v>
      </c>
      <c r="K25" s="38">
        <v>0.76</v>
      </c>
    </row>
    <row r="26" spans="1:11" ht="15.75">
      <c r="A26" s="24" t="s">
        <v>7</v>
      </c>
      <c r="B26" s="25">
        <v>1000</v>
      </c>
      <c r="C26" s="24" t="s">
        <v>6</v>
      </c>
      <c r="D26" s="36">
        <v>0.99</v>
      </c>
      <c r="E26" s="38">
        <v>0.9</v>
      </c>
      <c r="G26" s="24" t="s">
        <v>5</v>
      </c>
      <c r="H26" s="25">
        <v>900</v>
      </c>
      <c r="I26" s="24" t="s">
        <v>6</v>
      </c>
      <c r="J26" s="36">
        <v>0.89</v>
      </c>
      <c r="K26" s="38">
        <v>0.81</v>
      </c>
    </row>
    <row r="27" spans="1:11" ht="15.75">
      <c r="A27" s="24" t="s">
        <v>7</v>
      </c>
      <c r="B27" s="25">
        <v>1018</v>
      </c>
      <c r="C27" s="24" t="s">
        <v>6</v>
      </c>
      <c r="D27" s="36">
        <v>0.99</v>
      </c>
      <c r="E27" s="38">
        <v>0.9</v>
      </c>
      <c r="G27" s="24" t="s">
        <v>5</v>
      </c>
      <c r="H27" s="25">
        <v>925</v>
      </c>
      <c r="I27" s="24" t="s">
        <v>6</v>
      </c>
      <c r="J27" s="36">
        <v>0.92</v>
      </c>
      <c r="K27" s="38">
        <v>0.84</v>
      </c>
    </row>
    <row r="28" spans="1:11" ht="15.75">
      <c r="A28" s="24" t="s">
        <v>7</v>
      </c>
      <c r="B28" s="25">
        <v>1050</v>
      </c>
      <c r="C28" s="24" t="s">
        <v>6</v>
      </c>
      <c r="D28" s="36">
        <v>1.02</v>
      </c>
      <c r="E28" s="38">
        <v>0.93</v>
      </c>
      <c r="G28" s="24" t="s">
        <v>5</v>
      </c>
      <c r="H28" s="25">
        <v>950</v>
      </c>
      <c r="I28" s="24" t="s">
        <v>6</v>
      </c>
      <c r="J28" s="36">
        <v>0.92</v>
      </c>
      <c r="K28" s="38">
        <v>0.84</v>
      </c>
    </row>
    <row r="29" spans="1:11" ht="15.75">
      <c r="A29" s="24" t="s">
        <v>7</v>
      </c>
      <c r="B29" s="25">
        <v>1060</v>
      </c>
      <c r="C29" s="24" t="s">
        <v>6</v>
      </c>
      <c r="D29" s="36">
        <v>1.02</v>
      </c>
      <c r="E29" s="38">
        <v>0.93</v>
      </c>
      <c r="G29" s="24" t="s">
        <v>5</v>
      </c>
      <c r="H29" s="25">
        <v>975</v>
      </c>
      <c r="I29" s="24" t="s">
        <v>6</v>
      </c>
      <c r="J29" s="36">
        <v>0.95</v>
      </c>
      <c r="K29" s="38">
        <v>0.86</v>
      </c>
    </row>
    <row r="30" spans="1:11" ht="15.75">
      <c r="A30" s="24" t="s">
        <v>7</v>
      </c>
      <c r="B30" s="25">
        <v>1120</v>
      </c>
      <c r="C30" s="24" t="s">
        <v>6</v>
      </c>
      <c r="D30" s="36">
        <v>1.08</v>
      </c>
      <c r="E30" s="38">
        <v>0.99</v>
      </c>
      <c r="G30" s="24" t="s">
        <v>5</v>
      </c>
      <c r="H30" s="25">
        <v>1000</v>
      </c>
      <c r="I30" s="24" t="s">
        <v>6</v>
      </c>
      <c r="J30" s="36">
        <v>0.99</v>
      </c>
      <c r="K30" s="38">
        <v>0.9</v>
      </c>
    </row>
    <row r="31" spans="1:11" ht="15.75">
      <c r="A31" s="24" t="s">
        <v>7</v>
      </c>
      <c r="B31" s="25">
        <v>1150</v>
      </c>
      <c r="C31" s="24" t="s">
        <v>6</v>
      </c>
      <c r="D31" s="36">
        <v>1.1200000000000001</v>
      </c>
      <c r="E31" s="38">
        <v>1.03</v>
      </c>
      <c r="G31" s="24" t="s">
        <v>5</v>
      </c>
      <c r="H31" s="25">
        <v>1018</v>
      </c>
      <c r="I31" s="24" t="s">
        <v>6</v>
      </c>
      <c r="J31" s="36">
        <v>0.99</v>
      </c>
      <c r="K31" s="38">
        <v>0.9</v>
      </c>
    </row>
    <row r="32" spans="1:11" ht="15.75">
      <c r="A32" s="24" t="s">
        <v>7</v>
      </c>
      <c r="B32" s="25">
        <v>1180</v>
      </c>
      <c r="C32" s="24" t="s">
        <v>6</v>
      </c>
      <c r="D32" s="36">
        <v>1.1499999999999999</v>
      </c>
      <c r="E32" s="38">
        <v>1.05</v>
      </c>
      <c r="G32" s="24" t="s">
        <v>5</v>
      </c>
      <c r="H32" s="25">
        <v>1050</v>
      </c>
      <c r="I32" s="24" t="s">
        <v>6</v>
      </c>
      <c r="J32" s="36">
        <v>1.02</v>
      </c>
      <c r="K32" s="38">
        <v>0.93</v>
      </c>
    </row>
    <row r="33" spans="1:11" ht="15.75">
      <c r="A33" s="24" t="s">
        <v>7</v>
      </c>
      <c r="B33" s="25">
        <v>1200</v>
      </c>
      <c r="C33" s="24" t="s">
        <v>6</v>
      </c>
      <c r="D33" s="36">
        <v>1.1499999999999999</v>
      </c>
      <c r="E33" s="38">
        <v>1.05</v>
      </c>
      <c r="G33" s="24" t="s">
        <v>5</v>
      </c>
      <c r="H33" s="25">
        <v>1060</v>
      </c>
      <c r="I33" s="24" t="s">
        <v>6</v>
      </c>
      <c r="J33" s="36">
        <v>1.02</v>
      </c>
      <c r="K33" s="38">
        <v>0.93</v>
      </c>
    </row>
    <row r="34" spans="1:11" ht="15.75">
      <c r="A34" s="24" t="s">
        <v>7</v>
      </c>
      <c r="B34" s="25">
        <v>1250</v>
      </c>
      <c r="C34" s="24" t="s">
        <v>6</v>
      </c>
      <c r="D34" s="36">
        <v>1.23</v>
      </c>
      <c r="E34" s="38">
        <v>1.1200000000000001</v>
      </c>
      <c r="G34" s="24" t="s">
        <v>5</v>
      </c>
      <c r="H34" s="25">
        <v>1067</v>
      </c>
      <c r="I34" s="24" t="s">
        <v>6</v>
      </c>
      <c r="J34" s="36">
        <v>1.05</v>
      </c>
      <c r="K34" s="38">
        <v>0.96</v>
      </c>
    </row>
    <row r="35" spans="1:11" ht="15.75">
      <c r="A35" s="24" t="s">
        <v>7</v>
      </c>
      <c r="B35" s="25">
        <v>1270</v>
      </c>
      <c r="C35" s="24" t="s">
        <v>6</v>
      </c>
      <c r="D35" s="36">
        <v>1.23</v>
      </c>
      <c r="E35" s="38">
        <v>1.1200000000000001</v>
      </c>
      <c r="G35" s="24" t="s">
        <v>5</v>
      </c>
      <c r="H35" s="25">
        <v>1090</v>
      </c>
      <c r="I35" s="24" t="s">
        <v>6</v>
      </c>
      <c r="J35" s="36">
        <v>1.05</v>
      </c>
      <c r="K35" s="38">
        <v>0.96</v>
      </c>
    </row>
    <row r="36" spans="1:11" ht="15.75">
      <c r="A36" s="24" t="s">
        <v>7</v>
      </c>
      <c r="B36" s="25">
        <v>1280</v>
      </c>
      <c r="C36" s="24" t="s">
        <v>6</v>
      </c>
      <c r="D36" s="36">
        <v>1.26</v>
      </c>
      <c r="E36" s="38">
        <v>1.1499999999999999</v>
      </c>
      <c r="G36" s="24" t="s">
        <v>5</v>
      </c>
      <c r="H36" s="25">
        <v>1100</v>
      </c>
      <c r="I36" s="24" t="s">
        <v>6</v>
      </c>
      <c r="J36" s="36">
        <v>1.08</v>
      </c>
      <c r="K36" s="38">
        <v>0.99</v>
      </c>
    </row>
    <row r="37" spans="1:11" ht="15.75">
      <c r="A37" s="24" t="s">
        <v>7</v>
      </c>
      <c r="B37" s="25">
        <v>1320</v>
      </c>
      <c r="C37" s="24" t="s">
        <v>6</v>
      </c>
      <c r="D37" s="36">
        <v>1.3</v>
      </c>
      <c r="E37" s="38">
        <v>1.19</v>
      </c>
      <c r="G37" s="24" t="s">
        <v>5</v>
      </c>
      <c r="H37" s="25">
        <v>1107</v>
      </c>
      <c r="I37" s="24" t="s">
        <v>6</v>
      </c>
      <c r="J37" s="36">
        <v>1.08</v>
      </c>
      <c r="K37" s="38">
        <v>0.99</v>
      </c>
    </row>
    <row r="38" spans="1:11" ht="15.75">
      <c r="A38" s="24" t="s">
        <v>7</v>
      </c>
      <c r="B38" s="25">
        <v>1400</v>
      </c>
      <c r="C38" s="24" t="s">
        <v>6</v>
      </c>
      <c r="D38" s="36">
        <v>1.36</v>
      </c>
      <c r="E38" s="38">
        <v>1.24</v>
      </c>
      <c r="G38" s="24" t="s">
        <v>5</v>
      </c>
      <c r="H38" s="25">
        <v>1120</v>
      </c>
      <c r="I38" s="24" t="s">
        <v>6</v>
      </c>
      <c r="J38" s="36">
        <v>1.08</v>
      </c>
      <c r="K38" s="38">
        <v>0.99</v>
      </c>
    </row>
    <row r="39" spans="1:11" ht="15.75">
      <c r="A39" s="24" t="s">
        <v>7</v>
      </c>
      <c r="B39" s="25">
        <v>1500</v>
      </c>
      <c r="C39" s="24" t="s">
        <v>6</v>
      </c>
      <c r="D39" s="36">
        <v>1.48</v>
      </c>
      <c r="E39" s="38">
        <v>1.35</v>
      </c>
      <c r="G39" s="24" t="s">
        <v>5</v>
      </c>
      <c r="H39" s="25">
        <v>1132</v>
      </c>
      <c r="I39" s="24" t="s">
        <v>6</v>
      </c>
      <c r="J39" s="36">
        <v>1.08</v>
      </c>
      <c r="K39" s="38">
        <v>0.99</v>
      </c>
    </row>
    <row r="40" spans="1:11" ht="15.75">
      <c r="A40" s="24" t="s">
        <v>7</v>
      </c>
      <c r="B40" s="25">
        <v>1600</v>
      </c>
      <c r="C40" s="24" t="s">
        <v>6</v>
      </c>
      <c r="D40" s="36">
        <v>1.57</v>
      </c>
      <c r="E40" s="38">
        <v>1.43</v>
      </c>
      <c r="G40" s="24" t="s">
        <v>5</v>
      </c>
      <c r="H40" s="25">
        <v>1157</v>
      </c>
      <c r="I40" s="24" t="s">
        <v>6</v>
      </c>
      <c r="J40" s="36">
        <v>1.1200000000000001</v>
      </c>
      <c r="K40" s="38">
        <v>1.03</v>
      </c>
    </row>
    <row r="41" spans="1:11" ht="15.75">
      <c r="A41" s="24" t="s">
        <v>7</v>
      </c>
      <c r="B41" s="25">
        <v>1700</v>
      </c>
      <c r="C41" s="24" t="s">
        <v>6</v>
      </c>
      <c r="D41" s="36">
        <v>1.67</v>
      </c>
      <c r="E41" s="38">
        <v>1.53</v>
      </c>
      <c r="G41" s="24" t="s">
        <v>5</v>
      </c>
      <c r="H41" s="25">
        <v>1180</v>
      </c>
      <c r="I41" s="24" t="s">
        <v>6</v>
      </c>
      <c r="J41" s="36">
        <v>1.1499999999999999</v>
      </c>
      <c r="K41" s="38">
        <v>1.05</v>
      </c>
    </row>
    <row r="42" spans="1:11" ht="15.75">
      <c r="A42" s="24" t="s">
        <v>7</v>
      </c>
      <c r="B42" s="25">
        <v>1800</v>
      </c>
      <c r="C42" s="24" t="s">
        <v>6</v>
      </c>
      <c r="D42" s="36">
        <v>1.78</v>
      </c>
      <c r="E42" s="38">
        <v>1.62</v>
      </c>
      <c r="G42" s="24" t="s">
        <v>5</v>
      </c>
      <c r="H42" s="25">
        <v>1200</v>
      </c>
      <c r="I42" s="24" t="s">
        <v>6</v>
      </c>
      <c r="J42" s="36">
        <v>1.1499999999999999</v>
      </c>
      <c r="K42" s="38">
        <v>1.05</v>
      </c>
    </row>
    <row r="43" spans="1:11" ht="15.75">
      <c r="A43" s="24" t="s">
        <v>7</v>
      </c>
      <c r="B43" s="25">
        <v>1900</v>
      </c>
      <c r="C43" s="24" t="s">
        <v>6</v>
      </c>
      <c r="D43" s="36">
        <v>1.88</v>
      </c>
      <c r="E43" s="38">
        <v>1.71</v>
      </c>
      <c r="G43" s="24" t="s">
        <v>5</v>
      </c>
      <c r="H43" s="25">
        <v>1213</v>
      </c>
      <c r="I43" s="24" t="s">
        <v>6</v>
      </c>
      <c r="J43" s="36">
        <v>1.2</v>
      </c>
      <c r="K43" s="38">
        <v>1.0900000000000001</v>
      </c>
    </row>
    <row r="44" spans="1:11" ht="15.75">
      <c r="A44" s="24" t="s">
        <v>7</v>
      </c>
      <c r="B44" s="25">
        <v>2000</v>
      </c>
      <c r="C44" s="24" t="s">
        <v>6</v>
      </c>
      <c r="D44" s="36">
        <v>1.94</v>
      </c>
      <c r="E44" s="38">
        <v>1.77</v>
      </c>
      <c r="G44" s="24" t="s">
        <v>5</v>
      </c>
      <c r="H44" s="25">
        <v>1230</v>
      </c>
      <c r="I44" s="24" t="s">
        <v>6</v>
      </c>
      <c r="J44" s="36">
        <v>1.2</v>
      </c>
      <c r="K44" s="38">
        <v>1.0900000000000001</v>
      </c>
    </row>
    <row r="45" spans="1:11" ht="15.75">
      <c r="A45" s="24" t="s">
        <v>7</v>
      </c>
      <c r="B45" s="25">
        <v>2120</v>
      </c>
      <c r="C45" s="24" t="s">
        <v>6</v>
      </c>
      <c r="D45" s="36">
        <v>2.09</v>
      </c>
      <c r="E45" s="38">
        <v>1.9</v>
      </c>
      <c r="G45" s="24" t="s">
        <v>5</v>
      </c>
      <c r="H45" s="25">
        <v>1250</v>
      </c>
      <c r="I45" s="24" t="s">
        <v>6</v>
      </c>
      <c r="J45" s="36">
        <v>1.23</v>
      </c>
      <c r="K45" s="38">
        <v>1.1200000000000001</v>
      </c>
    </row>
    <row r="46" spans="1:11" ht="15.75">
      <c r="A46" s="24" t="s">
        <v>7</v>
      </c>
      <c r="B46" s="25">
        <v>2240</v>
      </c>
      <c r="C46" s="24" t="s">
        <v>6</v>
      </c>
      <c r="D46" s="36">
        <v>2.19</v>
      </c>
      <c r="E46" s="38">
        <v>2</v>
      </c>
      <c r="G46" s="24" t="s">
        <v>5</v>
      </c>
      <c r="H46" s="25">
        <v>1280</v>
      </c>
      <c r="I46" s="24" t="s">
        <v>6</v>
      </c>
      <c r="J46" s="36">
        <v>1.26</v>
      </c>
      <c r="K46" s="38">
        <v>1.1499999999999999</v>
      </c>
    </row>
    <row r="47" spans="1:11" ht="15.75">
      <c r="A47" s="24" t="s">
        <v>5</v>
      </c>
      <c r="B47" s="25">
        <v>1320</v>
      </c>
      <c r="C47" s="24" t="s">
        <v>6</v>
      </c>
      <c r="D47" s="36">
        <v>1.3</v>
      </c>
      <c r="E47" s="38">
        <v>1.19</v>
      </c>
      <c r="G47" s="24" t="s">
        <v>8</v>
      </c>
      <c r="H47" s="25">
        <v>890</v>
      </c>
      <c r="I47" s="24" t="s">
        <v>6</v>
      </c>
      <c r="J47" s="36">
        <v>1.36</v>
      </c>
      <c r="K47" s="38">
        <v>1.2</v>
      </c>
    </row>
    <row r="48" spans="1:11" ht="15.75">
      <c r="A48" s="24" t="s">
        <v>5</v>
      </c>
      <c r="B48" s="25">
        <v>1350</v>
      </c>
      <c r="C48" s="24" t="s">
        <v>6</v>
      </c>
      <c r="D48" s="36">
        <v>1.33</v>
      </c>
      <c r="E48" s="38">
        <v>1.22</v>
      </c>
      <c r="G48" s="24" t="s">
        <v>8</v>
      </c>
      <c r="H48" s="25">
        <v>900</v>
      </c>
      <c r="I48" s="24" t="s">
        <v>6</v>
      </c>
      <c r="J48" s="36">
        <v>1.36</v>
      </c>
      <c r="K48" s="38">
        <v>1.2</v>
      </c>
    </row>
    <row r="49" spans="1:11" ht="15.75">
      <c r="A49" s="24" t="s">
        <v>5</v>
      </c>
      <c r="B49" s="25">
        <v>1400</v>
      </c>
      <c r="C49" s="24" t="s">
        <v>6</v>
      </c>
      <c r="D49" s="36">
        <v>1.36</v>
      </c>
      <c r="E49" s="38">
        <v>1.24</v>
      </c>
      <c r="G49" s="24" t="s">
        <v>8</v>
      </c>
      <c r="H49" s="25">
        <v>937</v>
      </c>
      <c r="I49" s="24" t="s">
        <v>6</v>
      </c>
      <c r="J49" s="36">
        <v>1.23</v>
      </c>
      <c r="K49" s="38">
        <v>1.08</v>
      </c>
    </row>
    <row r="50" spans="1:11" ht="15.75">
      <c r="A50" s="24" t="s">
        <v>5</v>
      </c>
      <c r="B50" s="25">
        <v>1450</v>
      </c>
      <c r="C50" s="24" t="s">
        <v>6</v>
      </c>
      <c r="D50" s="36">
        <v>1.45</v>
      </c>
      <c r="E50" s="38">
        <v>1.32</v>
      </c>
      <c r="G50" s="24" t="s">
        <v>8</v>
      </c>
      <c r="H50" s="25">
        <v>950</v>
      </c>
      <c r="I50" s="24" t="s">
        <v>6</v>
      </c>
      <c r="J50" s="36">
        <v>1.41</v>
      </c>
      <c r="K50" s="38">
        <v>1.24</v>
      </c>
    </row>
    <row r="51" spans="1:11" ht="15.75">
      <c r="A51" s="24" t="s">
        <v>5</v>
      </c>
      <c r="B51" s="25">
        <v>1500</v>
      </c>
      <c r="C51" s="24" t="s">
        <v>6</v>
      </c>
      <c r="D51" s="36">
        <v>1.48</v>
      </c>
      <c r="E51" s="38">
        <v>1.35</v>
      </c>
      <c r="G51" s="24" t="s">
        <v>8</v>
      </c>
      <c r="H51" s="25">
        <v>987</v>
      </c>
      <c r="I51" s="24" t="s">
        <v>6</v>
      </c>
      <c r="J51" s="36">
        <v>1.3</v>
      </c>
      <c r="K51" s="38">
        <v>1.1399999999999999</v>
      </c>
    </row>
    <row r="52" spans="1:11" ht="15.75">
      <c r="A52" s="24" t="s">
        <v>5</v>
      </c>
      <c r="B52" s="25">
        <v>1525</v>
      </c>
      <c r="C52" s="24" t="s">
        <v>6</v>
      </c>
      <c r="D52" s="36">
        <v>1.51</v>
      </c>
      <c r="E52" s="38">
        <v>1.38</v>
      </c>
      <c r="G52" s="24" t="s">
        <v>8</v>
      </c>
      <c r="H52" s="25">
        <v>1000</v>
      </c>
      <c r="I52" s="24" t="s">
        <v>6</v>
      </c>
      <c r="J52" s="36">
        <v>1.48</v>
      </c>
      <c r="K52" s="38">
        <v>1.3</v>
      </c>
    </row>
    <row r="53" spans="1:11" ht="15.75">
      <c r="A53" s="24" t="s">
        <v>5</v>
      </c>
      <c r="B53" s="25">
        <v>1570</v>
      </c>
      <c r="C53" s="24" t="s">
        <v>6</v>
      </c>
      <c r="D53" s="36">
        <v>1.54</v>
      </c>
      <c r="E53" s="38">
        <v>1.4</v>
      </c>
      <c r="G53" s="24" t="s">
        <v>8</v>
      </c>
      <c r="H53" s="25">
        <v>1037</v>
      </c>
      <c r="I53" s="24" t="s">
        <v>6</v>
      </c>
      <c r="J53" s="36">
        <v>1.36</v>
      </c>
      <c r="K53" s="38">
        <v>1.2</v>
      </c>
    </row>
    <row r="54" spans="1:11" ht="15.75">
      <c r="A54" s="24" t="s">
        <v>5</v>
      </c>
      <c r="B54" s="25">
        <v>1600</v>
      </c>
      <c r="C54" s="24" t="s">
        <v>6</v>
      </c>
      <c r="D54" s="36">
        <v>1.57</v>
      </c>
      <c r="E54" s="38">
        <v>1.43</v>
      </c>
      <c r="G54" s="24" t="s">
        <v>8</v>
      </c>
      <c r="H54" s="25">
        <v>1060</v>
      </c>
      <c r="I54" s="24" t="s">
        <v>6</v>
      </c>
      <c r="J54" s="36">
        <v>1.61</v>
      </c>
      <c r="K54" s="38">
        <v>1.42</v>
      </c>
    </row>
    <row r="55" spans="1:11" ht="15.75">
      <c r="A55" s="24" t="s">
        <v>5</v>
      </c>
      <c r="B55" s="25">
        <v>1630</v>
      </c>
      <c r="C55" s="24" t="s">
        <v>6</v>
      </c>
      <c r="D55" s="36">
        <v>1.61</v>
      </c>
      <c r="E55" s="38">
        <v>1.47</v>
      </c>
      <c r="G55" s="24" t="s">
        <v>8</v>
      </c>
      <c r="H55" s="25">
        <v>1080</v>
      </c>
      <c r="I55" s="24" t="s">
        <v>6</v>
      </c>
      <c r="J55" s="36">
        <v>1.64</v>
      </c>
      <c r="K55" s="38">
        <v>1.44</v>
      </c>
    </row>
    <row r="56" spans="1:11" ht="15.75">
      <c r="A56" s="24" t="s">
        <v>5</v>
      </c>
      <c r="B56" s="25">
        <v>1670</v>
      </c>
      <c r="C56" s="24" t="s">
        <v>6</v>
      </c>
      <c r="D56" s="36">
        <v>1.64</v>
      </c>
      <c r="E56" s="38">
        <v>1.5</v>
      </c>
      <c r="G56" s="24" t="s">
        <v>8</v>
      </c>
      <c r="H56" s="25">
        <v>1103</v>
      </c>
      <c r="I56" s="24" t="s">
        <v>6</v>
      </c>
      <c r="J56" s="36">
        <v>1.67</v>
      </c>
      <c r="K56" s="38">
        <v>1.47</v>
      </c>
    </row>
    <row r="57" spans="1:11" ht="15.75">
      <c r="A57" s="24" t="s">
        <v>5</v>
      </c>
      <c r="B57" s="25">
        <v>1700</v>
      </c>
      <c r="C57" s="24" t="s">
        <v>6</v>
      </c>
      <c r="D57" s="36">
        <v>1.67</v>
      </c>
      <c r="E57" s="38">
        <v>1.53</v>
      </c>
      <c r="G57" s="24" t="s">
        <v>8</v>
      </c>
      <c r="H57" s="25">
        <v>1120</v>
      </c>
      <c r="I57" s="24" t="s">
        <v>6</v>
      </c>
      <c r="J57" s="36">
        <v>1.7</v>
      </c>
      <c r="K57" s="38">
        <v>1.5</v>
      </c>
    </row>
    <row r="58" spans="1:11" ht="15.75">
      <c r="A58" s="24" t="s">
        <v>5</v>
      </c>
      <c r="B58" s="25">
        <v>1750</v>
      </c>
      <c r="C58" s="24" t="s">
        <v>6</v>
      </c>
      <c r="D58" s="36">
        <v>1.7</v>
      </c>
      <c r="E58" s="38">
        <v>1.55</v>
      </c>
      <c r="G58" s="24" t="s">
        <v>8</v>
      </c>
      <c r="H58" s="25">
        <v>1150</v>
      </c>
      <c r="I58" s="24" t="s">
        <v>6</v>
      </c>
      <c r="J58" s="36">
        <v>1.75</v>
      </c>
      <c r="K58" s="38">
        <v>1.53</v>
      </c>
    </row>
    <row r="59" spans="1:11" ht="15.75">
      <c r="A59" s="24" t="s">
        <v>5</v>
      </c>
      <c r="B59" s="25">
        <v>1800</v>
      </c>
      <c r="C59" s="24" t="s">
        <v>6</v>
      </c>
      <c r="D59" s="36">
        <v>1.78</v>
      </c>
      <c r="E59" s="38">
        <v>1.62</v>
      </c>
      <c r="G59" s="24" t="s">
        <v>8</v>
      </c>
      <c r="H59" s="25">
        <v>1180</v>
      </c>
      <c r="I59" s="24" t="s">
        <v>6</v>
      </c>
      <c r="J59" s="36">
        <v>1.81</v>
      </c>
      <c r="K59" s="38">
        <v>1.59</v>
      </c>
    </row>
    <row r="60" spans="1:11" ht="15.75">
      <c r="A60" s="24" t="s">
        <v>5</v>
      </c>
      <c r="B60" s="25">
        <v>1850</v>
      </c>
      <c r="C60" s="24" t="s">
        <v>6</v>
      </c>
      <c r="D60" s="36">
        <v>1.81</v>
      </c>
      <c r="E60" s="38">
        <v>1.65</v>
      </c>
      <c r="G60" s="24" t="s">
        <v>8</v>
      </c>
      <c r="H60" s="25">
        <v>1200</v>
      </c>
      <c r="I60" s="24" t="s">
        <v>6</v>
      </c>
      <c r="J60" s="36">
        <v>1.85</v>
      </c>
      <c r="K60" s="38">
        <v>1.63</v>
      </c>
    </row>
    <row r="61" spans="1:11" ht="15.75">
      <c r="A61" s="24" t="s">
        <v>5</v>
      </c>
      <c r="B61" s="25">
        <v>1900</v>
      </c>
      <c r="C61" s="24" t="s">
        <v>6</v>
      </c>
      <c r="D61" s="36">
        <v>1.88</v>
      </c>
      <c r="E61" s="38">
        <v>1.71</v>
      </c>
      <c r="G61" s="24" t="s">
        <v>8</v>
      </c>
      <c r="H61" s="25">
        <v>1220</v>
      </c>
      <c r="I61" s="24" t="s">
        <v>6</v>
      </c>
      <c r="J61" s="36">
        <v>1.88</v>
      </c>
      <c r="K61" s="38">
        <v>1.65</v>
      </c>
    </row>
    <row r="62" spans="1:11" ht="15.75">
      <c r="A62" s="24" t="s">
        <v>5</v>
      </c>
      <c r="B62" s="25">
        <v>1950</v>
      </c>
      <c r="C62" s="24" t="s">
        <v>6</v>
      </c>
      <c r="D62" s="36">
        <v>1.91</v>
      </c>
      <c r="E62" s="38">
        <v>1.74</v>
      </c>
      <c r="G62" s="24" t="s">
        <v>8</v>
      </c>
      <c r="H62" s="25">
        <v>1250</v>
      </c>
      <c r="I62" s="24" t="s">
        <v>6</v>
      </c>
      <c r="J62" s="36">
        <v>1.91</v>
      </c>
      <c r="K62" s="38">
        <v>1.68</v>
      </c>
    </row>
    <row r="63" spans="1:11" ht="15.75">
      <c r="A63" s="24" t="s">
        <v>5</v>
      </c>
      <c r="B63" s="25">
        <v>1990</v>
      </c>
      <c r="C63" s="24" t="s">
        <v>6</v>
      </c>
      <c r="D63" s="36">
        <v>1.94</v>
      </c>
      <c r="E63" s="38">
        <v>1.77</v>
      </c>
      <c r="G63" s="24" t="s">
        <v>8</v>
      </c>
      <c r="H63" s="25">
        <v>1280</v>
      </c>
      <c r="I63" s="24" t="s">
        <v>6</v>
      </c>
      <c r="J63" s="36">
        <v>1.94</v>
      </c>
      <c r="K63" s="38">
        <v>1.7</v>
      </c>
    </row>
    <row r="64" spans="1:11" ht="15.75">
      <c r="A64" s="24" t="s">
        <v>5</v>
      </c>
      <c r="B64" s="25">
        <v>2000</v>
      </c>
      <c r="C64" s="24" t="s">
        <v>6</v>
      </c>
      <c r="D64" s="36">
        <v>1.94</v>
      </c>
      <c r="E64" s="38">
        <v>1.77</v>
      </c>
      <c r="G64" s="24" t="s">
        <v>8</v>
      </c>
      <c r="H64" s="25">
        <v>1320</v>
      </c>
      <c r="I64" s="24" t="s">
        <v>6</v>
      </c>
      <c r="J64" s="36">
        <v>2</v>
      </c>
      <c r="K64" s="38">
        <v>1.76</v>
      </c>
    </row>
    <row r="65" spans="1:11" ht="15.75">
      <c r="A65" s="24" t="s">
        <v>5</v>
      </c>
      <c r="B65" s="25">
        <v>2120</v>
      </c>
      <c r="C65" s="24" t="s">
        <v>6</v>
      </c>
      <c r="D65" s="36">
        <v>2.09</v>
      </c>
      <c r="E65" s="38">
        <v>1.9</v>
      </c>
      <c r="G65" s="24" t="s">
        <v>8</v>
      </c>
      <c r="H65" s="25">
        <v>1335</v>
      </c>
      <c r="I65" s="24" t="s">
        <v>6</v>
      </c>
      <c r="J65" s="36">
        <v>2.06</v>
      </c>
      <c r="K65" s="38">
        <v>1.81</v>
      </c>
    </row>
    <row r="66" spans="1:11" ht="15.75">
      <c r="A66" s="24" t="s">
        <v>5</v>
      </c>
      <c r="B66" s="25">
        <v>2130</v>
      </c>
      <c r="C66" s="24" t="s">
        <v>6</v>
      </c>
      <c r="D66" s="36">
        <v>2.09</v>
      </c>
      <c r="E66" s="38">
        <v>1.9</v>
      </c>
      <c r="G66" s="24" t="s">
        <v>8</v>
      </c>
      <c r="H66" s="25">
        <v>1350</v>
      </c>
      <c r="I66" s="24" t="s">
        <v>6</v>
      </c>
      <c r="J66" s="36">
        <v>2.06</v>
      </c>
      <c r="K66" s="38">
        <v>1.81</v>
      </c>
    </row>
    <row r="67" spans="1:11" ht="15.75">
      <c r="A67" s="24" t="s">
        <v>5</v>
      </c>
      <c r="B67" s="25">
        <v>2134</v>
      </c>
      <c r="C67" s="24" t="s">
        <v>6</v>
      </c>
      <c r="D67" s="36">
        <v>2.09</v>
      </c>
      <c r="E67" s="38">
        <v>1.9</v>
      </c>
      <c r="G67" s="24" t="s">
        <v>8</v>
      </c>
      <c r="H67" s="25">
        <v>1370</v>
      </c>
      <c r="I67" s="24" t="s">
        <v>6</v>
      </c>
      <c r="J67" s="36">
        <v>2.09</v>
      </c>
      <c r="K67" s="38">
        <v>1.83</v>
      </c>
    </row>
    <row r="68" spans="1:11" ht="15.75">
      <c r="A68" s="24" t="s">
        <v>5</v>
      </c>
      <c r="B68" s="25">
        <v>2240</v>
      </c>
      <c r="C68" s="24" t="s">
        <v>6</v>
      </c>
      <c r="D68" s="36">
        <v>2.19</v>
      </c>
      <c r="E68" s="38">
        <v>2</v>
      </c>
      <c r="G68" s="24" t="s">
        <v>8</v>
      </c>
      <c r="H68" s="25">
        <v>1400</v>
      </c>
      <c r="I68" s="24" t="s">
        <v>6</v>
      </c>
      <c r="J68" s="36">
        <v>2.16</v>
      </c>
      <c r="K68" s="38">
        <v>1.9</v>
      </c>
    </row>
    <row r="69" spans="1:11" ht="15.75">
      <c r="A69" s="24" t="s">
        <v>5</v>
      </c>
      <c r="B69" s="25">
        <v>2300</v>
      </c>
      <c r="C69" s="24" t="s">
        <v>6</v>
      </c>
      <c r="D69" s="36">
        <v>2.2599999999999998</v>
      </c>
      <c r="E69" s="38">
        <v>2.0699999999999998</v>
      </c>
      <c r="G69" s="24" t="s">
        <v>8</v>
      </c>
      <c r="H69" s="25">
        <v>1403</v>
      </c>
      <c r="I69" s="24" t="s">
        <v>6</v>
      </c>
      <c r="J69" s="36">
        <v>2.16</v>
      </c>
      <c r="K69" s="38">
        <v>1.9</v>
      </c>
    </row>
    <row r="70" spans="1:11" ht="15.75">
      <c r="A70" s="24" t="s">
        <v>5</v>
      </c>
      <c r="B70" s="25">
        <v>2360</v>
      </c>
      <c r="C70" s="24" t="s">
        <v>6</v>
      </c>
      <c r="D70" s="36">
        <v>2.3199999999999998</v>
      </c>
      <c r="E70" s="38">
        <v>2.12</v>
      </c>
      <c r="G70" s="24" t="s">
        <v>8</v>
      </c>
      <c r="H70" s="25">
        <v>1420</v>
      </c>
      <c r="I70" s="24" t="s">
        <v>6</v>
      </c>
      <c r="J70" s="36">
        <v>2.16</v>
      </c>
      <c r="K70" s="38">
        <v>1.9</v>
      </c>
    </row>
    <row r="71" spans="1:11" ht="15.75">
      <c r="A71" s="24" t="s">
        <v>5</v>
      </c>
      <c r="B71" s="25">
        <v>2400</v>
      </c>
      <c r="C71" s="24" t="s">
        <v>6</v>
      </c>
      <c r="D71" s="36">
        <v>2.35</v>
      </c>
      <c r="E71" s="38">
        <v>2.15</v>
      </c>
      <c r="G71" s="24" t="s">
        <v>8</v>
      </c>
      <c r="H71" s="25">
        <v>1450</v>
      </c>
      <c r="I71" s="24" t="s">
        <v>6</v>
      </c>
      <c r="J71" s="36">
        <v>2.2200000000000002</v>
      </c>
      <c r="K71" s="38">
        <v>1.95</v>
      </c>
    </row>
    <row r="72" spans="1:11" ht="15.75">
      <c r="A72" s="24" t="s">
        <v>5</v>
      </c>
      <c r="B72" s="25">
        <v>2500</v>
      </c>
      <c r="C72" s="24" t="s">
        <v>6</v>
      </c>
      <c r="D72" s="36">
        <v>2.4700000000000002</v>
      </c>
      <c r="E72" s="38">
        <v>2.25</v>
      </c>
      <c r="G72" s="24" t="s">
        <v>8</v>
      </c>
      <c r="H72" s="25">
        <v>1500</v>
      </c>
      <c r="I72" s="24" t="s">
        <v>6</v>
      </c>
      <c r="J72" s="36">
        <v>2.29</v>
      </c>
      <c r="K72" s="38">
        <v>2.02</v>
      </c>
    </row>
    <row r="73" spans="1:11" ht="15.75">
      <c r="A73" s="24" t="s">
        <v>5</v>
      </c>
      <c r="B73" s="25">
        <v>2532</v>
      </c>
      <c r="C73" s="24" t="s">
        <v>6</v>
      </c>
      <c r="D73" s="36">
        <v>2.5</v>
      </c>
      <c r="E73" s="38">
        <v>2.2799999999999998</v>
      </c>
      <c r="G73" s="24" t="s">
        <v>8</v>
      </c>
      <c r="H73" s="25">
        <v>1550</v>
      </c>
      <c r="I73" s="24" t="s">
        <v>6</v>
      </c>
      <c r="J73" s="36">
        <v>2.35</v>
      </c>
      <c r="K73" s="38">
        <v>2.0699999999999998</v>
      </c>
    </row>
    <row r="74" spans="1:11" ht="15.75">
      <c r="A74" s="24" t="s">
        <v>5</v>
      </c>
      <c r="B74" s="25">
        <v>2650</v>
      </c>
      <c r="C74" s="24" t="s">
        <v>6</v>
      </c>
      <c r="D74" s="36">
        <v>2.59</v>
      </c>
      <c r="E74" s="38">
        <v>2.36</v>
      </c>
      <c r="G74" s="24" t="s">
        <v>8</v>
      </c>
      <c r="H74" s="25">
        <v>1600</v>
      </c>
      <c r="I74" s="24" t="s">
        <v>6</v>
      </c>
      <c r="J74" s="36">
        <v>2.4700000000000002</v>
      </c>
      <c r="K74" s="38">
        <v>2.17</v>
      </c>
    </row>
    <row r="75" spans="1:11" ht="15.75">
      <c r="A75" s="24" t="s">
        <v>5</v>
      </c>
      <c r="B75" s="25">
        <v>2800</v>
      </c>
      <c r="C75" s="24" t="s">
        <v>6</v>
      </c>
      <c r="D75" s="36">
        <v>2.74</v>
      </c>
      <c r="E75" s="38">
        <v>2.5</v>
      </c>
      <c r="G75" s="24" t="s">
        <v>8</v>
      </c>
      <c r="H75" s="25">
        <v>1620</v>
      </c>
      <c r="I75" s="24" t="s">
        <v>6</v>
      </c>
      <c r="J75" s="36">
        <v>2.4700000000000002</v>
      </c>
      <c r="K75" s="38">
        <v>2.17</v>
      </c>
    </row>
    <row r="76" spans="1:11" ht="15.75">
      <c r="A76" s="24" t="s">
        <v>5</v>
      </c>
      <c r="B76" s="25">
        <v>2900</v>
      </c>
      <c r="C76" s="24" t="s">
        <v>6</v>
      </c>
      <c r="D76" s="36">
        <v>2.83</v>
      </c>
      <c r="E76" s="38">
        <v>2.58</v>
      </c>
      <c r="G76" s="24" t="s">
        <v>8</v>
      </c>
      <c r="H76" s="25">
        <v>1650</v>
      </c>
      <c r="I76" s="24" t="s">
        <v>6</v>
      </c>
      <c r="J76" s="36">
        <v>2.5299999999999998</v>
      </c>
      <c r="K76" s="38">
        <v>2.2200000000000002</v>
      </c>
    </row>
    <row r="77" spans="1:11" ht="15.75">
      <c r="A77" s="24" t="s">
        <v>5</v>
      </c>
      <c r="B77" s="25">
        <v>2997</v>
      </c>
      <c r="C77" s="24" t="s">
        <v>6</v>
      </c>
      <c r="D77" s="36">
        <v>2.93</v>
      </c>
      <c r="E77" s="38">
        <v>2.67</v>
      </c>
      <c r="G77" s="24" t="s">
        <v>8</v>
      </c>
      <c r="H77" s="25">
        <v>1690</v>
      </c>
      <c r="I77" s="24" t="s">
        <v>6</v>
      </c>
      <c r="J77" s="36">
        <v>2.59</v>
      </c>
      <c r="K77" s="38">
        <v>2.2799999999999998</v>
      </c>
    </row>
    <row r="78" spans="1:11" ht="15.75">
      <c r="A78" s="24" t="s">
        <v>5</v>
      </c>
      <c r="B78" s="25">
        <v>3000</v>
      </c>
      <c r="C78" s="24" t="s">
        <v>6</v>
      </c>
      <c r="D78" s="36">
        <v>2.93</v>
      </c>
      <c r="E78" s="38">
        <v>2.67</v>
      </c>
      <c r="G78" s="24" t="s">
        <v>8</v>
      </c>
      <c r="H78" s="25">
        <v>1700</v>
      </c>
      <c r="I78" s="24" t="s">
        <v>6</v>
      </c>
      <c r="J78" s="36">
        <v>2.59</v>
      </c>
      <c r="K78" s="38">
        <v>2.2799999999999998</v>
      </c>
    </row>
    <row r="79" spans="1:11" ht="15.75">
      <c r="A79" s="24" t="s">
        <v>5</v>
      </c>
      <c r="B79" s="25">
        <v>3030</v>
      </c>
      <c r="C79" s="24" t="s">
        <v>6</v>
      </c>
      <c r="D79" s="36">
        <v>2.96</v>
      </c>
      <c r="E79" s="38">
        <v>2.7</v>
      </c>
      <c r="G79" s="24" t="s">
        <v>8</v>
      </c>
      <c r="H79" s="25">
        <v>1750</v>
      </c>
      <c r="I79" s="24" t="s">
        <v>6</v>
      </c>
      <c r="J79" s="36">
        <v>2.65</v>
      </c>
      <c r="K79" s="38">
        <v>2.33</v>
      </c>
    </row>
    <row r="80" spans="1:11" ht="15.75">
      <c r="A80" s="24" t="s">
        <v>5</v>
      </c>
      <c r="B80" s="25">
        <v>3150</v>
      </c>
      <c r="C80" s="24" t="s">
        <v>6</v>
      </c>
      <c r="D80" s="36">
        <v>3.08</v>
      </c>
      <c r="E80" s="38">
        <v>2.81</v>
      </c>
      <c r="G80" s="24" t="s">
        <v>8</v>
      </c>
      <c r="H80" s="25">
        <v>1790</v>
      </c>
      <c r="I80" s="24" t="s">
        <v>6</v>
      </c>
      <c r="J80" s="36">
        <v>2.74</v>
      </c>
      <c r="K80" s="38">
        <v>2.41</v>
      </c>
    </row>
    <row r="81" spans="1:11" ht="15.75">
      <c r="A81" s="24" t="s">
        <v>5</v>
      </c>
      <c r="B81" s="25">
        <v>3350</v>
      </c>
      <c r="C81" s="24" t="s">
        <v>6</v>
      </c>
      <c r="D81" s="36">
        <v>3.27</v>
      </c>
      <c r="E81" s="38">
        <v>2.98</v>
      </c>
      <c r="G81" s="24" t="s">
        <v>8</v>
      </c>
      <c r="H81" s="25">
        <v>1800</v>
      </c>
      <c r="I81" s="24" t="s">
        <v>6</v>
      </c>
      <c r="J81" s="36">
        <v>2.74</v>
      </c>
      <c r="K81" s="38">
        <v>2.41</v>
      </c>
    </row>
    <row r="82" spans="1:11" ht="15.75">
      <c r="A82" s="24" t="s">
        <v>5</v>
      </c>
      <c r="B82" s="25">
        <v>3550</v>
      </c>
      <c r="C82" s="24" t="s">
        <v>6</v>
      </c>
      <c r="D82" s="36">
        <v>3.48</v>
      </c>
      <c r="E82" s="38">
        <v>3.17</v>
      </c>
      <c r="G82" s="24" t="s">
        <v>8</v>
      </c>
      <c r="H82" s="25">
        <v>1850</v>
      </c>
      <c r="I82" s="24" t="s">
        <v>6</v>
      </c>
      <c r="J82" s="36">
        <v>2.83</v>
      </c>
      <c r="K82" s="38">
        <v>2.48</v>
      </c>
    </row>
    <row r="83" spans="1:11" ht="15.75">
      <c r="A83" s="24" t="s">
        <v>5</v>
      </c>
      <c r="B83" s="25">
        <v>3580</v>
      </c>
      <c r="C83" s="24" t="s">
        <v>6</v>
      </c>
      <c r="D83" s="36">
        <v>3.51</v>
      </c>
      <c r="E83" s="38">
        <v>3.2</v>
      </c>
      <c r="G83" s="24" t="s">
        <v>8</v>
      </c>
      <c r="H83" s="25">
        <v>1890</v>
      </c>
      <c r="I83" s="24" t="s">
        <v>6</v>
      </c>
      <c r="J83" s="36">
        <v>2.86</v>
      </c>
      <c r="K83" s="38">
        <v>2.5099999999999998</v>
      </c>
    </row>
    <row r="84" spans="1:11" ht="15.75">
      <c r="A84" s="24" t="s">
        <v>5</v>
      </c>
      <c r="B84" s="25">
        <v>3750</v>
      </c>
      <c r="C84" s="24" t="s">
        <v>6</v>
      </c>
      <c r="D84" s="36">
        <v>3.69</v>
      </c>
      <c r="E84" s="38">
        <v>3.36</v>
      </c>
      <c r="G84" s="24" t="s">
        <v>8</v>
      </c>
      <c r="H84" s="25">
        <v>1900</v>
      </c>
      <c r="I84" s="24" t="s">
        <v>6</v>
      </c>
      <c r="J84" s="36">
        <v>2.9</v>
      </c>
      <c r="K84" s="38">
        <v>2.5499999999999998</v>
      </c>
    </row>
    <row r="85" spans="1:11" ht="15.75">
      <c r="A85" s="24" t="s">
        <v>5</v>
      </c>
      <c r="B85" s="25">
        <v>4000</v>
      </c>
      <c r="C85" s="24" t="s">
        <v>6</v>
      </c>
      <c r="D85" s="36">
        <v>3.92</v>
      </c>
      <c r="E85" s="38">
        <v>3.58</v>
      </c>
      <c r="G85" s="24" t="s">
        <v>8</v>
      </c>
      <c r="H85" s="25">
        <v>1950</v>
      </c>
      <c r="I85" s="24" t="s">
        <v>6</v>
      </c>
      <c r="J85" s="36">
        <v>2.96</v>
      </c>
      <c r="K85" s="38">
        <v>2.6</v>
      </c>
    </row>
    <row r="86" spans="1:11" ht="15.75">
      <c r="A86" s="24" t="s">
        <v>5</v>
      </c>
      <c r="B86" s="25">
        <v>4250</v>
      </c>
      <c r="C86" s="24" t="s">
        <v>6</v>
      </c>
      <c r="D86" s="36">
        <v>4.17</v>
      </c>
      <c r="E86" s="38">
        <v>3.81</v>
      </c>
      <c r="G86" s="24" t="s">
        <v>8</v>
      </c>
      <c r="H86" s="25">
        <v>2000</v>
      </c>
      <c r="I86" s="24" t="s">
        <v>6</v>
      </c>
      <c r="J86" s="36">
        <v>3.05</v>
      </c>
      <c r="K86" s="38">
        <v>2.68</v>
      </c>
    </row>
    <row r="87" spans="1:11" ht="15.75">
      <c r="A87" s="24" t="s">
        <v>8</v>
      </c>
      <c r="B87" s="25">
        <v>630</v>
      </c>
      <c r="C87" s="24" t="s">
        <v>6</v>
      </c>
      <c r="D87" s="36">
        <v>0.95</v>
      </c>
      <c r="E87" s="38">
        <v>0.83</v>
      </c>
      <c r="G87" s="24" t="s">
        <v>8</v>
      </c>
      <c r="H87" s="25">
        <v>2100</v>
      </c>
      <c r="I87" s="24" t="s">
        <v>6</v>
      </c>
      <c r="J87" s="36">
        <v>3.21</v>
      </c>
      <c r="K87" s="38">
        <v>2.82</v>
      </c>
    </row>
    <row r="88" spans="1:11" ht="15.75">
      <c r="A88" s="24" t="s">
        <v>8</v>
      </c>
      <c r="B88" s="25">
        <v>670</v>
      </c>
      <c r="C88" s="24" t="s">
        <v>6</v>
      </c>
      <c r="D88" s="36">
        <v>1.02</v>
      </c>
      <c r="E88" s="38">
        <v>0.9</v>
      </c>
      <c r="G88" s="24" t="s">
        <v>8</v>
      </c>
      <c r="H88" s="25">
        <v>2120</v>
      </c>
      <c r="I88" s="24" t="s">
        <v>6</v>
      </c>
      <c r="J88" s="36">
        <v>3.24</v>
      </c>
      <c r="K88" s="38">
        <v>2.85</v>
      </c>
    </row>
    <row r="89" spans="1:11" ht="15.75">
      <c r="A89" s="24" t="s">
        <v>8</v>
      </c>
      <c r="B89" s="25">
        <v>710</v>
      </c>
      <c r="C89" s="24" t="s">
        <v>6</v>
      </c>
      <c r="D89" s="36">
        <v>1.08</v>
      </c>
      <c r="E89" s="38">
        <v>0.95</v>
      </c>
      <c r="G89" s="24" t="s">
        <v>8</v>
      </c>
      <c r="H89" s="25">
        <v>2150</v>
      </c>
      <c r="I89" s="24" t="s">
        <v>6</v>
      </c>
      <c r="J89" s="36">
        <v>3.27</v>
      </c>
      <c r="K89" s="38">
        <v>2.87</v>
      </c>
    </row>
    <row r="90" spans="1:11" ht="15.75">
      <c r="A90" s="24" t="s">
        <v>8</v>
      </c>
      <c r="B90" s="25">
        <v>750</v>
      </c>
      <c r="C90" s="24" t="s">
        <v>6</v>
      </c>
      <c r="D90" s="36">
        <v>1.1499999999999999</v>
      </c>
      <c r="E90" s="38">
        <v>1.01</v>
      </c>
      <c r="G90" s="24" t="s">
        <v>8</v>
      </c>
      <c r="H90" s="25">
        <v>2200</v>
      </c>
      <c r="I90" s="24" t="s">
        <v>6</v>
      </c>
      <c r="J90" s="36">
        <v>3.36</v>
      </c>
      <c r="K90" s="38">
        <v>2.95</v>
      </c>
    </row>
    <row r="91" spans="1:11" ht="15.75">
      <c r="A91" s="24" t="s">
        <v>8</v>
      </c>
      <c r="B91" s="25">
        <v>800</v>
      </c>
      <c r="C91" s="24" t="s">
        <v>6</v>
      </c>
      <c r="D91" s="36">
        <v>1.23</v>
      </c>
      <c r="E91" s="38">
        <v>1.08</v>
      </c>
      <c r="G91" s="24" t="s">
        <v>8</v>
      </c>
      <c r="H91" s="25">
        <v>2210</v>
      </c>
      <c r="I91" s="24" t="s">
        <v>6</v>
      </c>
      <c r="J91" s="36">
        <v>3.39</v>
      </c>
      <c r="K91" s="38">
        <v>2.98</v>
      </c>
    </row>
    <row r="92" spans="1:11" ht="15.75">
      <c r="A92" s="24" t="s">
        <v>8</v>
      </c>
      <c r="B92" s="25">
        <v>850</v>
      </c>
      <c r="C92" s="24" t="s">
        <v>6</v>
      </c>
      <c r="D92" s="36">
        <v>1.3</v>
      </c>
      <c r="E92" s="38">
        <v>1.1399999999999999</v>
      </c>
      <c r="G92" s="24" t="s">
        <v>8</v>
      </c>
      <c r="H92" s="25">
        <v>2240</v>
      </c>
      <c r="I92" s="24" t="s">
        <v>6</v>
      </c>
      <c r="J92" s="36">
        <v>3.42</v>
      </c>
      <c r="K92" s="38">
        <v>3</v>
      </c>
    </row>
    <row r="93" spans="1:11" ht="15.75">
      <c r="A93" s="24" t="s">
        <v>8</v>
      </c>
      <c r="B93" s="25">
        <v>887</v>
      </c>
      <c r="C93" s="24" t="s">
        <v>6</v>
      </c>
      <c r="D93" s="36">
        <v>1.1499999999999999</v>
      </c>
      <c r="E93" s="38">
        <v>1.01</v>
      </c>
      <c r="G93" s="24" t="s">
        <v>8</v>
      </c>
      <c r="H93" s="25">
        <v>2280</v>
      </c>
      <c r="I93" s="24" t="s">
        <v>6</v>
      </c>
      <c r="J93" s="36">
        <v>3.48</v>
      </c>
      <c r="K93" s="38">
        <v>3.06</v>
      </c>
    </row>
    <row r="94" spans="1:11" ht="15.75">
      <c r="A94" s="24" t="s">
        <v>8</v>
      </c>
      <c r="B94" s="25">
        <v>2300</v>
      </c>
      <c r="C94" s="24" t="s">
        <v>6</v>
      </c>
      <c r="D94" s="36">
        <v>3.51</v>
      </c>
      <c r="E94" s="38">
        <v>3.08</v>
      </c>
      <c r="G94" s="24" t="s">
        <v>11</v>
      </c>
      <c r="H94" s="25">
        <v>1220</v>
      </c>
      <c r="I94" s="24" t="s">
        <v>6</v>
      </c>
      <c r="J94" s="36">
        <v>3.18</v>
      </c>
      <c r="K94" s="38">
        <v>2.86</v>
      </c>
    </row>
    <row r="95" spans="1:11" ht="15.75">
      <c r="A95" s="24" t="s">
        <v>8</v>
      </c>
      <c r="B95" s="25">
        <v>2350</v>
      </c>
      <c r="C95" s="24" t="s">
        <v>6</v>
      </c>
      <c r="D95" s="36">
        <v>3.58</v>
      </c>
      <c r="E95" s="38">
        <v>3.15</v>
      </c>
      <c r="G95" s="24" t="s">
        <v>11</v>
      </c>
      <c r="H95" s="25">
        <v>1250</v>
      </c>
      <c r="I95" s="24" t="s">
        <v>6</v>
      </c>
      <c r="J95" s="36">
        <v>3.27</v>
      </c>
      <c r="K95" s="38">
        <v>2.94</v>
      </c>
    </row>
    <row r="96" spans="1:11" ht="15.75">
      <c r="A96" s="24" t="s">
        <v>8</v>
      </c>
      <c r="B96" s="25">
        <v>2360</v>
      </c>
      <c r="C96" s="24" t="s">
        <v>6</v>
      </c>
      <c r="D96" s="36">
        <v>3.58</v>
      </c>
      <c r="E96" s="38">
        <v>3.15</v>
      </c>
      <c r="G96" s="24" t="s">
        <v>11</v>
      </c>
      <c r="H96" s="25">
        <v>1300</v>
      </c>
      <c r="I96" s="24" t="s">
        <v>6</v>
      </c>
      <c r="J96" s="36">
        <v>3.42</v>
      </c>
      <c r="K96" s="38">
        <v>3.07</v>
      </c>
    </row>
    <row r="97" spans="1:11" ht="15.75">
      <c r="A97" s="24" t="s">
        <v>8</v>
      </c>
      <c r="B97" s="25">
        <v>2400</v>
      </c>
      <c r="C97" s="24" t="s">
        <v>6</v>
      </c>
      <c r="D97" s="36">
        <v>3.66</v>
      </c>
      <c r="E97" s="38">
        <v>3.21</v>
      </c>
      <c r="G97" s="24" t="s">
        <v>11</v>
      </c>
      <c r="H97" s="25">
        <v>1320</v>
      </c>
      <c r="I97" s="24" t="s">
        <v>6</v>
      </c>
      <c r="J97" s="36">
        <v>3.45</v>
      </c>
      <c r="K97" s="38">
        <v>3.1</v>
      </c>
    </row>
    <row r="98" spans="1:11" ht="15.75">
      <c r="A98" s="24" t="s">
        <v>8</v>
      </c>
      <c r="B98" s="25">
        <v>2438</v>
      </c>
      <c r="C98" s="24" t="s">
        <v>6</v>
      </c>
      <c r="D98" s="36">
        <v>3.71</v>
      </c>
      <c r="E98" s="38">
        <v>3.26</v>
      </c>
      <c r="G98" s="24" t="s">
        <v>11</v>
      </c>
      <c r="H98" s="25">
        <v>1400</v>
      </c>
      <c r="I98" s="24" t="s">
        <v>6</v>
      </c>
      <c r="J98" s="36">
        <v>3.66</v>
      </c>
      <c r="K98" s="38">
        <v>3.29</v>
      </c>
    </row>
    <row r="99" spans="1:11" ht="15.75">
      <c r="A99" s="24" t="s">
        <v>8</v>
      </c>
      <c r="B99" s="25">
        <v>2500</v>
      </c>
      <c r="C99" s="24" t="s">
        <v>6</v>
      </c>
      <c r="D99" s="36">
        <v>3.82</v>
      </c>
      <c r="E99" s="38">
        <v>3.35</v>
      </c>
      <c r="G99" s="24" t="s">
        <v>11</v>
      </c>
      <c r="H99" s="25">
        <v>1450</v>
      </c>
      <c r="I99" s="24" t="s">
        <v>6</v>
      </c>
      <c r="J99" s="36">
        <v>3.79</v>
      </c>
      <c r="K99" s="38">
        <v>3.4</v>
      </c>
    </row>
    <row r="100" spans="1:11" ht="15.75">
      <c r="A100" s="24" t="s">
        <v>8</v>
      </c>
      <c r="B100" s="25">
        <v>2550</v>
      </c>
      <c r="C100" s="24" t="s">
        <v>6</v>
      </c>
      <c r="D100" s="36">
        <v>3.89</v>
      </c>
      <c r="E100" s="38">
        <v>3.42</v>
      </c>
      <c r="G100" s="24" t="s">
        <v>11</v>
      </c>
      <c r="H100" s="25">
        <v>1500</v>
      </c>
      <c r="I100" s="24" t="s">
        <v>6</v>
      </c>
      <c r="J100" s="36">
        <v>3.92</v>
      </c>
      <c r="K100" s="38">
        <v>3.52</v>
      </c>
    </row>
    <row r="101" spans="1:11" ht="15.75">
      <c r="A101" s="24" t="s">
        <v>8</v>
      </c>
      <c r="B101" s="25">
        <v>2600</v>
      </c>
      <c r="C101" s="24" t="s">
        <v>6</v>
      </c>
      <c r="D101" s="36">
        <v>3.98</v>
      </c>
      <c r="E101" s="38">
        <v>3.5</v>
      </c>
      <c r="G101" s="24" t="s">
        <v>11</v>
      </c>
      <c r="H101" s="25">
        <v>1550</v>
      </c>
      <c r="I101" s="24" t="s">
        <v>6</v>
      </c>
      <c r="J101" s="36">
        <v>4.07</v>
      </c>
      <c r="K101" s="38">
        <v>3.66</v>
      </c>
    </row>
    <row r="102" spans="1:11" ht="15.75">
      <c r="A102" s="24" t="s">
        <v>8</v>
      </c>
      <c r="B102" s="25">
        <v>2610</v>
      </c>
      <c r="C102" s="24" t="s">
        <v>6</v>
      </c>
      <c r="D102" s="36">
        <v>4.01</v>
      </c>
      <c r="E102" s="38">
        <v>3.52</v>
      </c>
      <c r="G102" s="24" t="s">
        <v>11</v>
      </c>
      <c r="H102" s="25">
        <v>1600</v>
      </c>
      <c r="I102" s="24" t="s">
        <v>6</v>
      </c>
      <c r="J102" s="36">
        <v>4.2</v>
      </c>
      <c r="K102" s="38">
        <v>3.78</v>
      </c>
    </row>
    <row r="103" spans="1:11" ht="15.75">
      <c r="A103" s="24" t="s">
        <v>8</v>
      </c>
      <c r="B103" s="25">
        <v>2650</v>
      </c>
      <c r="C103" s="24" t="s">
        <v>6</v>
      </c>
      <c r="D103" s="36">
        <v>4.04</v>
      </c>
      <c r="E103" s="38">
        <v>3.55</v>
      </c>
      <c r="G103" s="24" t="s">
        <v>11</v>
      </c>
      <c r="H103" s="25">
        <v>1650</v>
      </c>
      <c r="I103" s="24" t="s">
        <v>6</v>
      </c>
      <c r="J103" s="36">
        <v>4.3099999999999996</v>
      </c>
      <c r="K103" s="38">
        <v>3.87</v>
      </c>
    </row>
    <row r="104" spans="1:11" ht="15.75">
      <c r="A104" s="24" t="s">
        <v>8</v>
      </c>
      <c r="B104" s="25">
        <v>2690</v>
      </c>
      <c r="C104" s="24" t="s">
        <v>6</v>
      </c>
      <c r="D104" s="36">
        <v>4.0999999999999996</v>
      </c>
      <c r="E104" s="38">
        <v>3.6</v>
      </c>
      <c r="G104" s="24" t="s">
        <v>11</v>
      </c>
      <c r="H104" s="25">
        <v>1700</v>
      </c>
      <c r="I104" s="24" t="s">
        <v>6</v>
      </c>
      <c r="J104" s="36">
        <v>4.4400000000000004</v>
      </c>
      <c r="K104" s="38">
        <v>3.99</v>
      </c>
    </row>
    <row r="105" spans="1:11" ht="15.75">
      <c r="A105" s="24" t="s">
        <v>8</v>
      </c>
      <c r="B105" s="25">
        <v>2800</v>
      </c>
      <c r="C105" s="24" t="s">
        <v>6</v>
      </c>
      <c r="D105" s="36">
        <v>4.28</v>
      </c>
      <c r="E105" s="38">
        <v>3.76</v>
      </c>
      <c r="G105" s="24" t="s">
        <v>11</v>
      </c>
      <c r="H105" s="25">
        <v>1800</v>
      </c>
      <c r="I105" s="24" t="s">
        <v>6</v>
      </c>
      <c r="J105" s="36">
        <v>4.72</v>
      </c>
      <c r="K105" s="38">
        <v>4.24</v>
      </c>
    </row>
    <row r="106" spans="1:11" ht="15.75">
      <c r="A106" s="24" t="s">
        <v>8</v>
      </c>
      <c r="B106" s="25">
        <v>2850</v>
      </c>
      <c r="C106" s="24" t="s">
        <v>6</v>
      </c>
      <c r="D106" s="36">
        <v>4.34</v>
      </c>
      <c r="E106" s="38">
        <v>3.81</v>
      </c>
      <c r="G106" s="24" t="s">
        <v>11</v>
      </c>
      <c r="H106" s="25">
        <v>1900</v>
      </c>
      <c r="I106" s="24" t="s">
        <v>6</v>
      </c>
      <c r="J106" s="36">
        <v>4.99</v>
      </c>
      <c r="K106" s="38">
        <v>4.4800000000000004</v>
      </c>
    </row>
    <row r="107" spans="1:11" ht="15.75">
      <c r="A107" s="24" t="s">
        <v>8</v>
      </c>
      <c r="B107" s="25">
        <v>2900</v>
      </c>
      <c r="C107" s="24" t="s">
        <v>6</v>
      </c>
      <c r="D107" s="36">
        <v>4.4400000000000004</v>
      </c>
      <c r="E107" s="38">
        <v>3.9</v>
      </c>
      <c r="G107" s="24" t="s">
        <v>11</v>
      </c>
      <c r="H107" s="25">
        <v>1950</v>
      </c>
      <c r="I107" s="24" t="s">
        <v>6</v>
      </c>
      <c r="J107" s="36">
        <v>5.09</v>
      </c>
      <c r="K107" s="38">
        <v>4.58</v>
      </c>
    </row>
    <row r="108" spans="1:11" ht="15.75">
      <c r="A108" s="24" t="s">
        <v>8</v>
      </c>
      <c r="B108" s="25">
        <v>2950</v>
      </c>
      <c r="C108" s="24" t="s">
        <v>6</v>
      </c>
      <c r="D108" s="36">
        <v>4.5</v>
      </c>
      <c r="E108" s="38">
        <v>3.95</v>
      </c>
      <c r="G108" s="24" t="s">
        <v>11</v>
      </c>
      <c r="H108" s="25">
        <v>2000</v>
      </c>
      <c r="I108" s="24" t="s">
        <v>6</v>
      </c>
      <c r="J108" s="36">
        <v>5.22</v>
      </c>
      <c r="K108" s="38">
        <v>4.6900000000000004</v>
      </c>
    </row>
    <row r="109" spans="1:11" ht="15.75">
      <c r="A109" s="24" t="s">
        <v>8</v>
      </c>
      <c r="B109" s="25">
        <v>2990</v>
      </c>
      <c r="C109" s="24" t="s">
        <v>6</v>
      </c>
      <c r="D109" s="36">
        <v>4.5599999999999996</v>
      </c>
      <c r="E109" s="38">
        <v>4</v>
      </c>
      <c r="G109" s="24" t="s">
        <v>11</v>
      </c>
      <c r="H109" s="25">
        <v>2120</v>
      </c>
      <c r="I109" s="24" t="s">
        <v>6</v>
      </c>
      <c r="J109" s="36">
        <v>5.54</v>
      </c>
      <c r="K109" s="38">
        <v>4.97</v>
      </c>
    </row>
    <row r="110" spans="1:11" ht="15.75">
      <c r="A110" s="24" t="s">
        <v>8</v>
      </c>
      <c r="B110" s="25">
        <v>3000</v>
      </c>
      <c r="C110" s="24" t="s">
        <v>6</v>
      </c>
      <c r="D110" s="36">
        <v>4.5599999999999996</v>
      </c>
      <c r="E110" s="38">
        <v>4</v>
      </c>
      <c r="G110" s="24" t="s">
        <v>11</v>
      </c>
      <c r="H110" s="25">
        <v>2240</v>
      </c>
      <c r="I110" s="24" t="s">
        <v>6</v>
      </c>
      <c r="J110" s="36">
        <v>5.89</v>
      </c>
      <c r="K110" s="38">
        <v>5.29</v>
      </c>
    </row>
    <row r="111" spans="1:11" ht="15.75">
      <c r="A111" s="24" t="s">
        <v>8</v>
      </c>
      <c r="B111" s="25">
        <v>3048</v>
      </c>
      <c r="C111" s="24" t="s">
        <v>6</v>
      </c>
      <c r="D111" s="36">
        <v>4.6500000000000004</v>
      </c>
      <c r="E111" s="38">
        <v>4.08</v>
      </c>
      <c r="G111" s="24" t="s">
        <v>11</v>
      </c>
      <c r="H111" s="25">
        <v>2250</v>
      </c>
      <c r="I111" s="24" t="s">
        <v>6</v>
      </c>
      <c r="J111" s="36">
        <v>5.89</v>
      </c>
      <c r="K111" s="38">
        <v>5.29</v>
      </c>
    </row>
    <row r="112" spans="1:11" ht="15.75">
      <c r="A112" s="24" t="s">
        <v>8</v>
      </c>
      <c r="B112" s="25">
        <v>3150</v>
      </c>
      <c r="C112" s="24" t="s">
        <v>6</v>
      </c>
      <c r="D112" s="36">
        <v>4.82</v>
      </c>
      <c r="E112" s="38">
        <v>4.24</v>
      </c>
      <c r="G112" s="24" t="s">
        <v>11</v>
      </c>
      <c r="H112" s="25">
        <v>2280</v>
      </c>
      <c r="I112" s="24" t="s">
        <v>6</v>
      </c>
      <c r="J112" s="36">
        <v>5.98</v>
      </c>
      <c r="K112" s="38">
        <v>5.37</v>
      </c>
    </row>
    <row r="113" spans="1:11" ht="15.75">
      <c r="A113" s="24" t="s">
        <v>8</v>
      </c>
      <c r="B113" s="25">
        <v>3250</v>
      </c>
      <c r="C113" s="24" t="s">
        <v>6</v>
      </c>
      <c r="D113" s="36">
        <v>4.96</v>
      </c>
      <c r="E113" s="38">
        <v>4.3600000000000003</v>
      </c>
      <c r="G113" s="24" t="s">
        <v>11</v>
      </c>
      <c r="H113" s="25">
        <v>2290</v>
      </c>
      <c r="I113" s="24" t="s">
        <v>6</v>
      </c>
      <c r="J113" s="36">
        <v>5.98</v>
      </c>
      <c r="K113" s="38">
        <v>5.37</v>
      </c>
    </row>
    <row r="114" spans="1:11" ht="15.75">
      <c r="A114" s="24" t="s">
        <v>8</v>
      </c>
      <c r="B114" s="25">
        <v>3350</v>
      </c>
      <c r="C114" s="24" t="s">
        <v>6</v>
      </c>
      <c r="D114" s="36">
        <v>5.12</v>
      </c>
      <c r="E114" s="38">
        <v>4.5</v>
      </c>
      <c r="G114" s="24" t="s">
        <v>11</v>
      </c>
      <c r="H114" s="25">
        <v>2350</v>
      </c>
      <c r="I114" s="24" t="s">
        <v>6</v>
      </c>
      <c r="J114" s="36">
        <v>6.14</v>
      </c>
      <c r="K114" s="38">
        <v>5.52</v>
      </c>
    </row>
    <row r="115" spans="1:11" ht="15.75">
      <c r="A115" s="24" t="s">
        <v>8</v>
      </c>
      <c r="B115" s="25">
        <v>3500</v>
      </c>
      <c r="C115" s="24" t="s">
        <v>6</v>
      </c>
      <c r="D115" s="36">
        <v>5.33</v>
      </c>
      <c r="E115" s="38">
        <v>4.68</v>
      </c>
      <c r="G115" s="24" t="s">
        <v>11</v>
      </c>
      <c r="H115" s="25">
        <v>2360</v>
      </c>
      <c r="I115" s="24" t="s">
        <v>6</v>
      </c>
      <c r="J115" s="36">
        <v>6.19</v>
      </c>
      <c r="K115" s="38">
        <v>5.56</v>
      </c>
    </row>
    <row r="116" spans="1:11" ht="15.75">
      <c r="A116" s="24" t="s">
        <v>8</v>
      </c>
      <c r="B116" s="25">
        <v>3550</v>
      </c>
      <c r="C116" s="24" t="s">
        <v>6</v>
      </c>
      <c r="D116" s="36">
        <v>5.42</v>
      </c>
      <c r="E116" s="38">
        <v>4.76</v>
      </c>
      <c r="G116" s="24" t="s">
        <v>11</v>
      </c>
      <c r="H116" s="25">
        <v>2414</v>
      </c>
      <c r="I116" s="24" t="s">
        <v>6</v>
      </c>
      <c r="J116" s="36">
        <v>6.32</v>
      </c>
      <c r="K116" s="38">
        <v>5.68</v>
      </c>
    </row>
    <row r="117" spans="1:11" ht="15.75">
      <c r="A117" s="24" t="s">
        <v>8</v>
      </c>
      <c r="B117" s="25">
        <v>3570</v>
      </c>
      <c r="C117" s="24" t="s">
        <v>6</v>
      </c>
      <c r="D117" s="36">
        <v>5.46</v>
      </c>
      <c r="E117" s="38">
        <v>4.8</v>
      </c>
      <c r="G117" s="24" t="s">
        <v>11</v>
      </c>
      <c r="H117" s="25">
        <v>2500</v>
      </c>
      <c r="I117" s="24" t="s">
        <v>6</v>
      </c>
      <c r="J117" s="36">
        <v>6.57</v>
      </c>
      <c r="K117" s="38">
        <v>5.91</v>
      </c>
    </row>
    <row r="118" spans="1:11" ht="15.75">
      <c r="A118" s="24" t="s">
        <v>8</v>
      </c>
      <c r="B118" s="25">
        <v>3750</v>
      </c>
      <c r="C118" s="24" t="s">
        <v>6</v>
      </c>
      <c r="D118" s="36">
        <v>5.74</v>
      </c>
      <c r="E118" s="38">
        <v>5.04</v>
      </c>
      <c r="G118" s="24" t="s">
        <v>11</v>
      </c>
      <c r="H118" s="25">
        <v>2525</v>
      </c>
      <c r="I118" s="24" t="s">
        <v>6</v>
      </c>
      <c r="J118" s="36">
        <v>6.6</v>
      </c>
      <c r="K118" s="38">
        <v>5.93</v>
      </c>
    </row>
    <row r="119" spans="1:11" ht="15.75">
      <c r="A119" s="24" t="s">
        <v>8</v>
      </c>
      <c r="B119" s="25">
        <v>3920</v>
      </c>
      <c r="C119" s="24" t="s">
        <v>6</v>
      </c>
      <c r="D119" s="36">
        <v>5.98</v>
      </c>
      <c r="E119" s="38">
        <v>5.25</v>
      </c>
      <c r="G119" s="24" t="s">
        <v>11</v>
      </c>
      <c r="H119" s="25">
        <v>2650</v>
      </c>
      <c r="I119" s="24" t="s">
        <v>6</v>
      </c>
      <c r="J119" s="36">
        <v>6.93</v>
      </c>
      <c r="K119" s="38">
        <v>6.22</v>
      </c>
    </row>
    <row r="120" spans="1:11" ht="15.75">
      <c r="A120" s="24" t="s">
        <v>8</v>
      </c>
      <c r="B120" s="25">
        <v>4000</v>
      </c>
      <c r="C120" s="24" t="s">
        <v>6</v>
      </c>
      <c r="D120" s="36">
        <v>6.11</v>
      </c>
      <c r="E120" s="38">
        <v>5.37</v>
      </c>
      <c r="G120" s="24" t="s">
        <v>11</v>
      </c>
      <c r="H120" s="25">
        <v>2800</v>
      </c>
      <c r="I120" s="24" t="s">
        <v>6</v>
      </c>
      <c r="J120" s="36">
        <v>7.31</v>
      </c>
      <c r="K120" s="38">
        <v>6.57</v>
      </c>
    </row>
    <row r="121" spans="1:11" ht="15.75">
      <c r="A121" s="24" t="s">
        <v>8</v>
      </c>
      <c r="B121" s="25">
        <v>4100</v>
      </c>
      <c r="C121" s="24" t="s">
        <v>6</v>
      </c>
      <c r="D121" s="36">
        <v>6.25</v>
      </c>
      <c r="E121" s="38">
        <v>5.49</v>
      </c>
      <c r="G121" s="24" t="s">
        <v>11</v>
      </c>
      <c r="H121" s="25">
        <v>3000</v>
      </c>
      <c r="I121" s="24" t="s">
        <v>6</v>
      </c>
      <c r="J121" s="36">
        <v>7.86</v>
      </c>
      <c r="K121" s="38">
        <v>7.06</v>
      </c>
    </row>
    <row r="122" spans="1:11" ht="15.75">
      <c r="A122" s="24" t="s">
        <v>8</v>
      </c>
      <c r="B122" s="25">
        <v>4125</v>
      </c>
      <c r="C122" s="24" t="s">
        <v>6</v>
      </c>
      <c r="D122" s="36">
        <v>6.28</v>
      </c>
      <c r="E122" s="38">
        <v>5.51</v>
      </c>
      <c r="G122" s="24" t="s">
        <v>11</v>
      </c>
      <c r="H122" s="25">
        <v>3100</v>
      </c>
      <c r="I122" s="24" t="s">
        <v>6</v>
      </c>
      <c r="J122" s="36">
        <v>8.1</v>
      </c>
      <c r="K122" s="38">
        <v>7.28</v>
      </c>
    </row>
    <row r="123" spans="1:11" ht="15.75">
      <c r="A123" s="24" t="s">
        <v>8</v>
      </c>
      <c r="B123" s="25">
        <v>4140</v>
      </c>
      <c r="C123" s="24" t="s">
        <v>6</v>
      </c>
      <c r="D123" s="36">
        <v>6.32</v>
      </c>
      <c r="E123" s="38">
        <v>5.55</v>
      </c>
      <c r="G123" s="24" t="s">
        <v>11</v>
      </c>
      <c r="H123" s="25">
        <v>3150</v>
      </c>
      <c r="I123" s="24" t="s">
        <v>6</v>
      </c>
      <c r="J123" s="36">
        <v>8.24</v>
      </c>
      <c r="K123" s="38">
        <v>7.41</v>
      </c>
    </row>
    <row r="124" spans="1:11" ht="15.75">
      <c r="A124" s="24" t="s">
        <v>8</v>
      </c>
      <c r="B124" s="25">
        <v>4250</v>
      </c>
      <c r="C124" s="24" t="s">
        <v>6</v>
      </c>
      <c r="D124" s="36">
        <v>6.5</v>
      </c>
      <c r="E124" s="38">
        <v>5.71</v>
      </c>
      <c r="G124" s="24" t="s">
        <v>11</v>
      </c>
      <c r="H124" s="25">
        <v>3164</v>
      </c>
      <c r="I124" s="24" t="s">
        <v>6</v>
      </c>
      <c r="J124" s="36">
        <v>8.27</v>
      </c>
      <c r="K124" s="38">
        <v>7.43</v>
      </c>
    </row>
    <row r="125" spans="1:11" ht="15.75">
      <c r="A125" s="24" t="s">
        <v>8</v>
      </c>
      <c r="B125" s="25">
        <v>4500</v>
      </c>
      <c r="C125" s="24" t="s">
        <v>6</v>
      </c>
      <c r="D125" s="36">
        <v>6.87</v>
      </c>
      <c r="E125" s="38">
        <v>6.03</v>
      </c>
      <c r="G125" s="24" t="s">
        <v>11</v>
      </c>
      <c r="H125" s="25">
        <v>3250</v>
      </c>
      <c r="I125" s="24" t="s">
        <v>6</v>
      </c>
      <c r="J125" s="36">
        <v>8.51</v>
      </c>
      <c r="K125" s="38">
        <v>7.65</v>
      </c>
    </row>
    <row r="126" spans="1:11" ht="15.75">
      <c r="A126" s="24" t="s">
        <v>8</v>
      </c>
      <c r="B126" s="25">
        <v>4750</v>
      </c>
      <c r="C126" s="24" t="s">
        <v>6</v>
      </c>
      <c r="D126" s="36">
        <v>7.24</v>
      </c>
      <c r="E126" s="38">
        <v>6.36</v>
      </c>
      <c r="G126" s="24" t="s">
        <v>11</v>
      </c>
      <c r="H126" s="25">
        <v>3300</v>
      </c>
      <c r="I126" s="24" t="s">
        <v>6</v>
      </c>
      <c r="J126" s="36">
        <v>8.6300000000000008</v>
      </c>
      <c r="K126" s="38">
        <v>7.75</v>
      </c>
    </row>
    <row r="127" spans="1:11" ht="15.75">
      <c r="A127" s="24" t="s">
        <v>8</v>
      </c>
      <c r="B127" s="25">
        <v>5000</v>
      </c>
      <c r="C127" s="24" t="s">
        <v>6</v>
      </c>
      <c r="D127" s="36">
        <v>7.65</v>
      </c>
      <c r="E127" s="38">
        <v>6.72</v>
      </c>
      <c r="G127" s="24" t="s">
        <v>11</v>
      </c>
      <c r="H127" s="25">
        <v>3350</v>
      </c>
      <c r="I127" s="24" t="s">
        <v>6</v>
      </c>
      <c r="J127" s="36">
        <v>8.7799999999999994</v>
      </c>
      <c r="K127" s="38">
        <v>7.89</v>
      </c>
    </row>
    <row r="128" spans="1:11" ht="15.75">
      <c r="A128" s="24" t="s">
        <v>8</v>
      </c>
      <c r="B128" s="25">
        <v>5300</v>
      </c>
      <c r="C128" s="24" t="s">
        <v>6</v>
      </c>
      <c r="D128" s="36">
        <v>8.1</v>
      </c>
      <c r="E128" s="38">
        <v>7.11</v>
      </c>
      <c r="G128" s="24" t="s">
        <v>11</v>
      </c>
      <c r="H128" s="25">
        <v>3400</v>
      </c>
      <c r="I128" s="24" t="s">
        <v>6</v>
      </c>
      <c r="J128" s="36">
        <v>8.8800000000000008</v>
      </c>
      <c r="K128" s="38">
        <v>7.98</v>
      </c>
    </row>
    <row r="129" spans="1:11" ht="15.75">
      <c r="A129" s="24" t="s">
        <v>8</v>
      </c>
      <c r="B129" s="25">
        <v>5335</v>
      </c>
      <c r="C129" s="24" t="s">
        <v>6</v>
      </c>
      <c r="D129" s="36">
        <v>8.14</v>
      </c>
      <c r="E129" s="38">
        <v>7.15</v>
      </c>
      <c r="G129" s="24" t="s">
        <v>11</v>
      </c>
      <c r="H129" s="25">
        <v>3500</v>
      </c>
      <c r="I129" s="24" t="s">
        <v>6</v>
      </c>
      <c r="J129" s="36">
        <v>9.16</v>
      </c>
      <c r="K129" s="38">
        <v>8.23</v>
      </c>
    </row>
    <row r="130" spans="1:11" ht="15.75">
      <c r="A130" s="24" t="s">
        <v>8</v>
      </c>
      <c r="B130" s="25">
        <v>5600</v>
      </c>
      <c r="C130" s="24" t="s">
        <v>6</v>
      </c>
      <c r="D130" s="36">
        <v>8.5399999999999991</v>
      </c>
      <c r="E130" s="38">
        <v>7.5</v>
      </c>
      <c r="G130" s="24" t="s">
        <v>11</v>
      </c>
      <c r="H130" s="25">
        <v>3550</v>
      </c>
      <c r="I130" s="24" t="s">
        <v>6</v>
      </c>
      <c r="J130" s="36">
        <v>9.2899999999999991</v>
      </c>
      <c r="K130" s="38">
        <v>8.35</v>
      </c>
    </row>
    <row r="131" spans="1:11" ht="15.75">
      <c r="A131" s="24" t="s">
        <v>8</v>
      </c>
      <c r="B131" s="25">
        <v>6000</v>
      </c>
      <c r="C131" s="24" t="s">
        <v>6</v>
      </c>
      <c r="D131" s="36">
        <v>9.16</v>
      </c>
      <c r="E131" s="38">
        <v>8.0500000000000007</v>
      </c>
      <c r="G131" s="24" t="s">
        <v>11</v>
      </c>
      <c r="H131" s="25">
        <v>3585</v>
      </c>
      <c r="I131" s="24" t="s">
        <v>6</v>
      </c>
      <c r="J131" s="36">
        <v>9.4</v>
      </c>
      <c r="K131" s="38">
        <v>8.4499999999999993</v>
      </c>
    </row>
    <row r="132" spans="1:11" ht="15.75">
      <c r="A132" s="24" t="s">
        <v>8</v>
      </c>
      <c r="B132" s="25">
        <v>6300</v>
      </c>
      <c r="C132" s="24" t="s">
        <v>6</v>
      </c>
      <c r="D132" s="36">
        <v>9.6199999999999992</v>
      </c>
      <c r="E132" s="38">
        <v>8.4499999999999993</v>
      </c>
      <c r="G132" s="24" t="s">
        <v>11</v>
      </c>
      <c r="H132" s="25">
        <v>3600</v>
      </c>
      <c r="I132" s="24" t="s">
        <v>6</v>
      </c>
      <c r="J132" s="36">
        <v>9.43</v>
      </c>
      <c r="K132" s="38">
        <v>8.4700000000000006</v>
      </c>
    </row>
    <row r="133" spans="1:11" ht="15.75">
      <c r="A133" s="24" t="s">
        <v>8</v>
      </c>
      <c r="B133" s="25">
        <v>6700</v>
      </c>
      <c r="C133" s="24" t="s">
        <v>6</v>
      </c>
      <c r="D133" s="36">
        <v>10.210000000000001</v>
      </c>
      <c r="E133" s="38">
        <v>8.9700000000000006</v>
      </c>
      <c r="G133" s="24" t="s">
        <v>11</v>
      </c>
      <c r="H133" s="25">
        <v>3750</v>
      </c>
      <c r="I133" s="24" t="s">
        <v>6</v>
      </c>
      <c r="J133" s="36">
        <v>9.8000000000000007</v>
      </c>
      <c r="K133" s="38">
        <v>8.8000000000000007</v>
      </c>
    </row>
    <row r="134" spans="1:11" ht="15.75">
      <c r="A134" s="24" t="s">
        <v>8</v>
      </c>
      <c r="B134" s="25">
        <v>7500</v>
      </c>
      <c r="C134" s="24" t="s">
        <v>6</v>
      </c>
      <c r="D134" s="36">
        <v>11.44</v>
      </c>
      <c r="E134" s="38">
        <v>10.050000000000001</v>
      </c>
      <c r="G134" s="24" t="s">
        <v>11</v>
      </c>
      <c r="H134" s="25">
        <v>3850</v>
      </c>
      <c r="I134" s="24" t="s">
        <v>6</v>
      </c>
      <c r="J134" s="36">
        <v>10.08</v>
      </c>
      <c r="K134" s="38">
        <v>9.06</v>
      </c>
    </row>
    <row r="135" spans="1:11" ht="15.75">
      <c r="A135" s="24" t="s">
        <v>8</v>
      </c>
      <c r="B135" s="25">
        <v>8000</v>
      </c>
      <c r="C135" s="24" t="s">
        <v>6</v>
      </c>
      <c r="D135" s="36">
        <v>12.22</v>
      </c>
      <c r="E135" s="38">
        <v>10.74</v>
      </c>
      <c r="G135" s="24" t="s">
        <v>11</v>
      </c>
      <c r="H135" s="25">
        <v>4000</v>
      </c>
      <c r="I135" s="24" t="s">
        <v>6</v>
      </c>
      <c r="J135" s="36">
        <v>10.45</v>
      </c>
      <c r="K135" s="38">
        <v>9.39</v>
      </c>
    </row>
    <row r="136" spans="1:11" ht="15.75">
      <c r="A136" s="24" t="s">
        <v>8</v>
      </c>
      <c r="B136" s="25">
        <v>13500</v>
      </c>
      <c r="C136" s="24" t="s">
        <v>6</v>
      </c>
      <c r="D136" s="36">
        <v>20.59</v>
      </c>
      <c r="E136" s="38">
        <v>18.079999999999998</v>
      </c>
      <c r="G136" s="24" t="s">
        <v>11</v>
      </c>
      <c r="H136" s="25">
        <v>4250</v>
      </c>
      <c r="I136" s="24" t="s">
        <v>6</v>
      </c>
      <c r="J136" s="36">
        <v>11.13</v>
      </c>
      <c r="K136" s="38">
        <v>10</v>
      </c>
    </row>
    <row r="137" spans="1:11" ht="15.75">
      <c r="A137" s="24" t="s">
        <v>11</v>
      </c>
      <c r="B137" s="25">
        <v>890</v>
      </c>
      <c r="C137" s="24" t="s">
        <v>6</v>
      </c>
      <c r="D137" s="36">
        <v>2.3199999999999998</v>
      </c>
      <c r="E137" s="38">
        <v>2.09</v>
      </c>
      <c r="G137" s="24" t="s">
        <v>11</v>
      </c>
      <c r="H137" s="25">
        <v>4350</v>
      </c>
      <c r="I137" s="24" t="s">
        <v>6</v>
      </c>
      <c r="J137" s="36">
        <v>11.37</v>
      </c>
      <c r="K137" s="38">
        <v>10.210000000000001</v>
      </c>
    </row>
    <row r="138" spans="1:11" ht="15.75">
      <c r="A138" s="24" t="s">
        <v>11</v>
      </c>
      <c r="B138" s="25">
        <v>1120</v>
      </c>
      <c r="C138" s="24" t="s">
        <v>6</v>
      </c>
      <c r="D138" s="36">
        <v>2.93</v>
      </c>
      <c r="E138" s="38">
        <v>2.63</v>
      </c>
      <c r="G138" s="24" t="s">
        <v>11</v>
      </c>
      <c r="H138" s="25">
        <v>4450</v>
      </c>
      <c r="I138" s="24" t="s">
        <v>6</v>
      </c>
      <c r="J138" s="36">
        <v>11.66</v>
      </c>
      <c r="K138" s="38">
        <v>10.48</v>
      </c>
    </row>
    <row r="139" spans="1:11" ht="15.75">
      <c r="A139" s="24" t="s">
        <v>11</v>
      </c>
      <c r="B139" s="25">
        <v>1150</v>
      </c>
      <c r="C139" s="24" t="s">
        <v>6</v>
      </c>
      <c r="D139" s="36">
        <v>3.02</v>
      </c>
      <c r="E139" s="38">
        <v>2.71</v>
      </c>
      <c r="G139" s="24" t="s">
        <v>11</v>
      </c>
      <c r="H139" s="25">
        <v>4500</v>
      </c>
      <c r="I139" s="24" t="s">
        <v>6</v>
      </c>
      <c r="J139" s="36">
        <v>11.78</v>
      </c>
      <c r="K139" s="38">
        <v>10.59</v>
      </c>
    </row>
    <row r="140" spans="1:11" ht="15.75">
      <c r="A140" s="24" t="s">
        <v>11</v>
      </c>
      <c r="B140" s="25">
        <v>1180</v>
      </c>
      <c r="C140" s="24" t="s">
        <v>6</v>
      </c>
      <c r="D140" s="36">
        <v>3.08</v>
      </c>
      <c r="E140" s="38">
        <v>2.77</v>
      </c>
      <c r="G140" s="24" t="s">
        <v>11</v>
      </c>
      <c r="H140" s="25">
        <v>4750</v>
      </c>
      <c r="I140" s="24" t="s">
        <v>6</v>
      </c>
      <c r="J140" s="36">
        <v>12.43</v>
      </c>
      <c r="K140" s="38">
        <v>11.17</v>
      </c>
    </row>
    <row r="141" spans="1:11" ht="15.75">
      <c r="A141" s="24" t="s">
        <v>11</v>
      </c>
      <c r="B141" s="25">
        <v>5000</v>
      </c>
      <c r="C141" s="24" t="s">
        <v>6</v>
      </c>
      <c r="D141" s="36">
        <v>13.07</v>
      </c>
      <c r="E141" s="38">
        <v>11.74</v>
      </c>
      <c r="G141" s="24" t="s">
        <v>25</v>
      </c>
      <c r="H141" s="25">
        <v>560</v>
      </c>
      <c r="I141" s="24" t="s">
        <v>6</v>
      </c>
      <c r="J141" s="36">
        <v>0.56000000000000005</v>
      </c>
      <c r="K141" s="38">
        <v>0.51</v>
      </c>
    </row>
    <row r="142" spans="1:11" ht="15.75">
      <c r="A142" s="24" t="s">
        <v>11</v>
      </c>
      <c r="B142" s="25">
        <v>5300</v>
      </c>
      <c r="C142" s="24" t="s">
        <v>6</v>
      </c>
      <c r="D142" s="36">
        <v>13.87</v>
      </c>
      <c r="E142" s="38">
        <v>12.46</v>
      </c>
      <c r="G142" s="24" t="s">
        <v>25</v>
      </c>
      <c r="H142" s="25">
        <v>562</v>
      </c>
      <c r="I142" s="24" t="s">
        <v>6</v>
      </c>
      <c r="J142" s="36">
        <v>0.56000000000000005</v>
      </c>
      <c r="K142" s="38">
        <v>0.51</v>
      </c>
    </row>
    <row r="143" spans="1:11" ht="15.75">
      <c r="A143" s="24" t="s">
        <v>11</v>
      </c>
      <c r="B143" s="25">
        <v>5500</v>
      </c>
      <c r="C143" s="24" t="s">
        <v>6</v>
      </c>
      <c r="D143" s="36">
        <v>14.37</v>
      </c>
      <c r="E143" s="38">
        <v>12.91</v>
      </c>
      <c r="G143" s="24" t="s">
        <v>25</v>
      </c>
      <c r="H143" s="25">
        <v>630</v>
      </c>
      <c r="I143" s="24" t="s">
        <v>6</v>
      </c>
      <c r="J143" s="36">
        <v>0.62</v>
      </c>
      <c r="K143" s="38">
        <v>0.56999999999999995</v>
      </c>
    </row>
    <row r="144" spans="1:11" ht="15.75">
      <c r="A144" s="24" t="s">
        <v>11</v>
      </c>
      <c r="B144" s="25">
        <v>5600</v>
      </c>
      <c r="C144" s="24" t="s">
        <v>6</v>
      </c>
      <c r="D144" s="36">
        <v>14.65</v>
      </c>
      <c r="E144" s="38">
        <v>13.17</v>
      </c>
      <c r="G144" s="24" t="s">
        <v>25</v>
      </c>
      <c r="H144" s="25">
        <v>662</v>
      </c>
      <c r="I144" s="24" t="s">
        <v>6</v>
      </c>
      <c r="J144" s="36">
        <v>0.65</v>
      </c>
      <c r="K144" s="38">
        <v>0.59</v>
      </c>
    </row>
    <row r="145" spans="1:11" ht="15.75">
      <c r="A145" s="24" t="s">
        <v>11</v>
      </c>
      <c r="B145" s="25">
        <v>6000</v>
      </c>
      <c r="C145" s="24" t="s">
        <v>6</v>
      </c>
      <c r="D145" s="36">
        <v>15.72</v>
      </c>
      <c r="E145" s="38">
        <v>14.12</v>
      </c>
      <c r="G145" s="24" t="s">
        <v>25</v>
      </c>
      <c r="H145" s="25">
        <v>665</v>
      </c>
      <c r="I145" s="24" t="s">
        <v>6</v>
      </c>
      <c r="J145" s="36">
        <v>0.65</v>
      </c>
      <c r="K145" s="38">
        <v>0.59</v>
      </c>
    </row>
    <row r="146" spans="1:11" ht="15.75">
      <c r="A146" s="24" t="s">
        <v>11</v>
      </c>
      <c r="B146" s="25">
        <v>6070</v>
      </c>
      <c r="C146" s="24" t="s">
        <v>6</v>
      </c>
      <c r="D146" s="36">
        <v>15.88</v>
      </c>
      <c r="E146" s="38">
        <v>14.27</v>
      </c>
      <c r="G146" s="24" t="s">
        <v>25</v>
      </c>
      <c r="H146" s="25">
        <v>715</v>
      </c>
      <c r="I146" s="24" t="s">
        <v>6</v>
      </c>
      <c r="J146" s="36">
        <v>0.71</v>
      </c>
      <c r="K146" s="38">
        <v>0.65</v>
      </c>
    </row>
    <row r="147" spans="1:11" ht="15.75">
      <c r="A147" s="24" t="s">
        <v>11</v>
      </c>
      <c r="B147" s="25">
        <v>6300</v>
      </c>
      <c r="C147" s="24" t="s">
        <v>6</v>
      </c>
      <c r="D147" s="36">
        <v>16.489999999999998</v>
      </c>
      <c r="E147" s="38">
        <v>14.82</v>
      </c>
      <c r="G147" s="24" t="s">
        <v>25</v>
      </c>
      <c r="H147" s="25">
        <v>800</v>
      </c>
      <c r="I147" s="24" t="s">
        <v>6</v>
      </c>
      <c r="J147" s="36">
        <v>0.8</v>
      </c>
      <c r="K147" s="38">
        <v>0.73</v>
      </c>
    </row>
    <row r="148" spans="1:11" ht="15.75">
      <c r="A148" s="24" t="s">
        <v>11</v>
      </c>
      <c r="B148" s="25">
        <v>6700</v>
      </c>
      <c r="C148" s="24" t="s">
        <v>6</v>
      </c>
      <c r="D148" s="36">
        <v>17.52</v>
      </c>
      <c r="E148" s="38">
        <v>15.75</v>
      </c>
      <c r="G148" s="24" t="s">
        <v>25</v>
      </c>
      <c r="H148" s="25">
        <v>825</v>
      </c>
      <c r="I148" s="24" t="s">
        <v>6</v>
      </c>
      <c r="J148" s="36">
        <v>0.83</v>
      </c>
      <c r="K148" s="38">
        <v>0.76</v>
      </c>
    </row>
    <row r="149" spans="1:11" ht="15.75">
      <c r="A149" s="24" t="s">
        <v>11</v>
      </c>
      <c r="B149" s="25">
        <v>6909</v>
      </c>
      <c r="C149" s="24" t="s">
        <v>6</v>
      </c>
      <c r="D149" s="36">
        <v>18.07</v>
      </c>
      <c r="E149" s="38">
        <v>16.239999999999998</v>
      </c>
      <c r="G149" s="24" t="s">
        <v>25</v>
      </c>
      <c r="H149" s="25">
        <v>833</v>
      </c>
      <c r="I149" s="24" t="s">
        <v>6</v>
      </c>
      <c r="J149" s="36">
        <v>0.83</v>
      </c>
      <c r="K149" s="38">
        <v>0.76</v>
      </c>
    </row>
    <row r="150" spans="1:11" ht="15.75">
      <c r="A150" s="24" t="s">
        <v>11</v>
      </c>
      <c r="B150" s="25">
        <v>7000</v>
      </c>
      <c r="C150" s="24" t="s">
        <v>6</v>
      </c>
      <c r="D150" s="36">
        <v>18.309999999999999</v>
      </c>
      <c r="E150" s="38">
        <v>16.45</v>
      </c>
      <c r="G150" s="24" t="s">
        <v>25</v>
      </c>
      <c r="H150" s="25">
        <v>837</v>
      </c>
      <c r="I150" s="24" t="s">
        <v>6</v>
      </c>
      <c r="J150" s="36">
        <v>0.83</v>
      </c>
      <c r="K150" s="38">
        <v>0.76</v>
      </c>
    </row>
    <row r="151" spans="1:11" ht="15.75">
      <c r="A151" s="24" t="s">
        <v>11</v>
      </c>
      <c r="B151" s="25">
        <v>7100</v>
      </c>
      <c r="C151" s="24" t="s">
        <v>6</v>
      </c>
      <c r="D151" s="36">
        <v>18.59</v>
      </c>
      <c r="E151" s="38">
        <v>16.7</v>
      </c>
      <c r="G151" s="24" t="s">
        <v>25</v>
      </c>
      <c r="H151" s="25">
        <v>850</v>
      </c>
      <c r="I151" s="24" t="s">
        <v>6</v>
      </c>
      <c r="J151" s="36">
        <v>0.83</v>
      </c>
      <c r="K151" s="38">
        <v>0.76</v>
      </c>
    </row>
    <row r="152" spans="1:11" ht="15.75">
      <c r="A152" s="24" t="s">
        <v>11</v>
      </c>
      <c r="B152" s="25">
        <v>7500</v>
      </c>
      <c r="C152" s="24" t="s">
        <v>6</v>
      </c>
      <c r="D152" s="36">
        <v>19.64</v>
      </c>
      <c r="E152" s="38">
        <v>17.649999999999999</v>
      </c>
      <c r="G152" s="24" t="s">
        <v>25</v>
      </c>
      <c r="H152" s="25">
        <v>875</v>
      </c>
      <c r="I152" s="24" t="s">
        <v>6</v>
      </c>
      <c r="J152" s="36">
        <v>0.86</v>
      </c>
      <c r="K152" s="38">
        <v>0.78</v>
      </c>
    </row>
    <row r="153" spans="1:11" ht="15.75">
      <c r="A153" s="24" t="s">
        <v>11</v>
      </c>
      <c r="B153" s="25">
        <v>8000</v>
      </c>
      <c r="C153" s="24" t="s">
        <v>6</v>
      </c>
      <c r="D153" s="36">
        <v>20.94</v>
      </c>
      <c r="E153" s="38">
        <v>18.82</v>
      </c>
      <c r="G153" s="24" t="s">
        <v>25</v>
      </c>
      <c r="H153" s="25">
        <v>900</v>
      </c>
      <c r="I153" s="24" t="s">
        <v>6</v>
      </c>
      <c r="J153" s="36">
        <v>0.89</v>
      </c>
      <c r="K153" s="38">
        <v>0.81</v>
      </c>
    </row>
    <row r="154" spans="1:11" ht="15.75">
      <c r="A154" s="24" t="s">
        <v>11</v>
      </c>
      <c r="B154" s="25">
        <v>8500</v>
      </c>
      <c r="C154" s="24" t="s">
        <v>6</v>
      </c>
      <c r="D154" s="36">
        <v>22.23</v>
      </c>
      <c r="E154" s="38">
        <v>19.98</v>
      </c>
      <c r="G154" s="24" t="s">
        <v>25</v>
      </c>
      <c r="H154" s="25">
        <v>933</v>
      </c>
      <c r="I154" s="24" t="s">
        <v>6</v>
      </c>
      <c r="J154" s="36">
        <v>0.92</v>
      </c>
      <c r="K154" s="38">
        <v>0.84</v>
      </c>
    </row>
    <row r="155" spans="1:11" ht="15.75">
      <c r="A155" s="24" t="s">
        <v>11</v>
      </c>
      <c r="B155" s="25">
        <v>9050</v>
      </c>
      <c r="C155" s="24" t="s">
        <v>6</v>
      </c>
      <c r="D155" s="36">
        <v>23.68</v>
      </c>
      <c r="E155" s="38">
        <v>21.28</v>
      </c>
      <c r="G155" s="24" t="s">
        <v>25</v>
      </c>
      <c r="H155" s="25">
        <v>944</v>
      </c>
      <c r="I155" s="24" t="s">
        <v>6</v>
      </c>
      <c r="J155" s="36">
        <v>0.92</v>
      </c>
      <c r="K155" s="38">
        <v>0.84</v>
      </c>
    </row>
    <row r="156" spans="1:11" ht="15.75">
      <c r="A156" s="35" t="s">
        <v>12</v>
      </c>
      <c r="B156" s="9">
        <v>1650</v>
      </c>
      <c r="C156" s="34" t="s">
        <v>6</v>
      </c>
      <c r="D156" s="36">
        <v>4.5599999999999996</v>
      </c>
      <c r="E156" s="38">
        <v>4.3099999999999996</v>
      </c>
      <c r="G156" s="24" t="s">
        <v>25</v>
      </c>
      <c r="H156" s="25">
        <v>950</v>
      </c>
      <c r="I156" s="24" t="s">
        <v>6</v>
      </c>
      <c r="J156" s="36">
        <v>0.92</v>
      </c>
      <c r="K156" s="38">
        <v>0.84</v>
      </c>
    </row>
    <row r="157" spans="1:11" ht="15.75">
      <c r="A157" s="24" t="s">
        <v>12</v>
      </c>
      <c r="B157" s="9">
        <v>1735</v>
      </c>
      <c r="C157" s="34" t="s">
        <v>6</v>
      </c>
      <c r="D157" s="36">
        <v>4.82</v>
      </c>
      <c r="E157" s="38">
        <v>4.5599999999999996</v>
      </c>
      <c r="G157" s="24" t="s">
        <v>25</v>
      </c>
      <c r="H157" s="25">
        <v>1000</v>
      </c>
      <c r="I157" s="24" t="s">
        <v>6</v>
      </c>
      <c r="J157" s="36">
        <v>0.99</v>
      </c>
      <c r="K157" s="38">
        <v>0.9</v>
      </c>
    </row>
    <row r="158" spans="1:11" ht="15.75">
      <c r="A158" s="24" t="s">
        <v>12</v>
      </c>
      <c r="B158" s="9">
        <v>1845</v>
      </c>
      <c r="C158" s="34" t="s">
        <v>44</v>
      </c>
      <c r="D158" s="36">
        <v>5.12</v>
      </c>
      <c r="E158" s="38">
        <v>4.84</v>
      </c>
      <c r="G158" s="24" t="s">
        <v>25</v>
      </c>
      <c r="H158" s="25">
        <v>1012</v>
      </c>
      <c r="I158" s="24" t="s">
        <v>6</v>
      </c>
      <c r="J158" s="36">
        <v>0.99</v>
      </c>
      <c r="K158" s="38">
        <v>0.9</v>
      </c>
    </row>
    <row r="159" spans="1:11" ht="15.75">
      <c r="A159" s="24" t="s">
        <v>12</v>
      </c>
      <c r="B159" s="9">
        <v>1950</v>
      </c>
      <c r="C159" s="34" t="s">
        <v>6</v>
      </c>
      <c r="D159" s="36">
        <v>5.39</v>
      </c>
      <c r="E159" s="38">
        <v>5.0999999999999996</v>
      </c>
      <c r="G159" s="24" t="s">
        <v>25</v>
      </c>
      <c r="H159" s="25">
        <v>1018</v>
      </c>
      <c r="I159" s="24" t="s">
        <v>6</v>
      </c>
      <c r="J159" s="36">
        <v>0.99</v>
      </c>
      <c r="K159" s="38">
        <v>0.9</v>
      </c>
    </row>
    <row r="160" spans="1:11" ht="15.75">
      <c r="A160" s="24" t="s">
        <v>13</v>
      </c>
      <c r="B160" s="25">
        <v>1900</v>
      </c>
      <c r="C160" s="24" t="s">
        <v>6</v>
      </c>
      <c r="D160" s="36">
        <v>9.2200000000000006</v>
      </c>
      <c r="E160" s="38">
        <v>8.41</v>
      </c>
      <c r="G160" s="24" t="s">
        <v>25</v>
      </c>
      <c r="H160" s="25">
        <v>1024</v>
      </c>
      <c r="I160" s="24" t="s">
        <v>6</v>
      </c>
      <c r="J160" s="36">
        <v>0.99</v>
      </c>
      <c r="K160" s="38">
        <v>0.9</v>
      </c>
    </row>
    <row r="161" spans="1:11" ht="15.75">
      <c r="A161" s="24" t="s">
        <v>13</v>
      </c>
      <c r="B161" s="25">
        <v>2240</v>
      </c>
      <c r="C161" s="24" t="s">
        <v>6</v>
      </c>
      <c r="D161" s="36">
        <v>10.86</v>
      </c>
      <c r="E161" s="38">
        <v>9.91</v>
      </c>
      <c r="G161" s="24" t="s">
        <v>25</v>
      </c>
      <c r="H161" s="25">
        <v>1030</v>
      </c>
      <c r="I161" s="24" t="s">
        <v>6</v>
      </c>
      <c r="J161" s="36">
        <v>1.02</v>
      </c>
      <c r="K161" s="38">
        <v>0.93</v>
      </c>
    </row>
    <row r="162" spans="1:11" ht="15.75">
      <c r="A162" s="24" t="s">
        <v>13</v>
      </c>
      <c r="B162" s="25">
        <v>3000</v>
      </c>
      <c r="C162" s="24" t="s">
        <v>6</v>
      </c>
      <c r="D162" s="36">
        <v>14.55</v>
      </c>
      <c r="E162" s="38">
        <v>13.27</v>
      </c>
      <c r="G162" s="24" t="s">
        <v>25</v>
      </c>
      <c r="H162" s="25">
        <v>1037</v>
      </c>
      <c r="I162" s="24" t="s">
        <v>6</v>
      </c>
      <c r="J162" s="36">
        <v>1.02</v>
      </c>
      <c r="K162" s="38">
        <v>0.93</v>
      </c>
    </row>
    <row r="163" spans="1:11" ht="15.75">
      <c r="A163" s="24" t="s">
        <v>13</v>
      </c>
      <c r="B163" s="25">
        <v>3150</v>
      </c>
      <c r="C163" s="24" t="s">
        <v>6</v>
      </c>
      <c r="D163" s="36">
        <v>15.3</v>
      </c>
      <c r="E163" s="38">
        <v>13.96</v>
      </c>
      <c r="G163" s="24" t="s">
        <v>25</v>
      </c>
      <c r="H163" s="25">
        <v>1060</v>
      </c>
      <c r="I163" s="24" t="s">
        <v>6</v>
      </c>
      <c r="J163" s="36">
        <v>1.02</v>
      </c>
      <c r="K163" s="38">
        <v>0.93</v>
      </c>
    </row>
    <row r="164" spans="1:11" ht="15.75">
      <c r="A164" s="24" t="s">
        <v>13</v>
      </c>
      <c r="B164" s="25">
        <v>3350</v>
      </c>
      <c r="C164" s="24" t="s">
        <v>6</v>
      </c>
      <c r="D164" s="36">
        <v>16.25</v>
      </c>
      <c r="E164" s="38">
        <v>14.82</v>
      </c>
      <c r="G164" s="24" t="s">
        <v>25</v>
      </c>
      <c r="H164" s="25">
        <v>1112</v>
      </c>
      <c r="I164" s="24" t="s">
        <v>6</v>
      </c>
      <c r="J164" s="36">
        <v>1.08</v>
      </c>
      <c r="K164" s="38">
        <v>0.99</v>
      </c>
    </row>
    <row r="165" spans="1:11" ht="15.75">
      <c r="A165" s="24" t="s">
        <v>13</v>
      </c>
      <c r="B165" s="25">
        <v>3475</v>
      </c>
      <c r="C165" s="24" t="s">
        <v>6</v>
      </c>
      <c r="D165" s="36">
        <v>16.87</v>
      </c>
      <c r="E165" s="38">
        <v>15.39</v>
      </c>
      <c r="G165" s="24" t="s">
        <v>25</v>
      </c>
      <c r="H165" s="25">
        <v>1120</v>
      </c>
      <c r="I165" s="24" t="s">
        <v>6</v>
      </c>
      <c r="J165" s="36">
        <v>1.08</v>
      </c>
      <c r="K165" s="38">
        <v>0.99</v>
      </c>
    </row>
    <row r="166" spans="1:11" ht="15.75">
      <c r="A166" s="24" t="s">
        <v>13</v>
      </c>
      <c r="B166" s="25">
        <v>3550</v>
      </c>
      <c r="C166" s="24" t="s">
        <v>6</v>
      </c>
      <c r="D166" s="36">
        <v>17.21</v>
      </c>
      <c r="E166" s="38">
        <v>15.7</v>
      </c>
      <c r="G166" s="24" t="s">
        <v>25</v>
      </c>
      <c r="H166" s="25">
        <v>1150</v>
      </c>
      <c r="I166" s="24" t="s">
        <v>6</v>
      </c>
      <c r="J166" s="36">
        <v>1.1200000000000001</v>
      </c>
      <c r="K166" s="38">
        <v>1.03</v>
      </c>
    </row>
    <row r="167" spans="1:11" ht="15.75">
      <c r="A167" s="24" t="s">
        <v>13</v>
      </c>
      <c r="B167" s="25">
        <v>3750</v>
      </c>
      <c r="C167" s="24" t="s">
        <v>6</v>
      </c>
      <c r="D167" s="36">
        <v>18.2</v>
      </c>
      <c r="E167" s="38">
        <v>16.61</v>
      </c>
      <c r="G167" s="24" t="s">
        <v>25</v>
      </c>
      <c r="H167" s="25">
        <v>1180</v>
      </c>
      <c r="I167" s="24" t="s">
        <v>6</v>
      </c>
      <c r="J167" s="36">
        <v>1.1499999999999999</v>
      </c>
      <c r="K167" s="38">
        <v>1.05</v>
      </c>
    </row>
    <row r="168" spans="1:11" ht="15.75">
      <c r="A168" s="24" t="s">
        <v>13</v>
      </c>
      <c r="B168" s="25">
        <v>4000</v>
      </c>
      <c r="C168" s="24" t="s">
        <v>6</v>
      </c>
      <c r="D168" s="36">
        <v>19.399999999999999</v>
      </c>
      <c r="E168" s="38">
        <v>17.7</v>
      </c>
      <c r="G168" s="24" t="s">
        <v>25</v>
      </c>
      <c r="H168" s="25">
        <v>1212</v>
      </c>
      <c r="I168" s="24" t="s">
        <v>6</v>
      </c>
      <c r="J168" s="36">
        <v>1.2</v>
      </c>
      <c r="K168" s="38">
        <v>1.0900000000000001</v>
      </c>
    </row>
    <row r="169" spans="1:11" ht="15.75">
      <c r="A169" s="24" t="s">
        <v>13</v>
      </c>
      <c r="B169" s="25">
        <v>4250</v>
      </c>
      <c r="C169" s="24" t="s">
        <v>6</v>
      </c>
      <c r="D169" s="36">
        <v>20.63</v>
      </c>
      <c r="E169" s="38">
        <v>18.82</v>
      </c>
      <c r="G169" s="24" t="s">
        <v>25</v>
      </c>
      <c r="H169" s="25">
        <v>1250</v>
      </c>
      <c r="I169" s="24" t="s">
        <v>6</v>
      </c>
      <c r="J169" s="36">
        <v>1.23</v>
      </c>
      <c r="K169" s="38">
        <v>1.1200000000000001</v>
      </c>
    </row>
    <row r="170" spans="1:11" ht="15.75">
      <c r="A170" s="24" t="s">
        <v>13</v>
      </c>
      <c r="B170" s="25">
        <v>4500</v>
      </c>
      <c r="C170" s="24" t="s">
        <v>6</v>
      </c>
      <c r="D170" s="36">
        <v>21.83</v>
      </c>
      <c r="E170" s="38">
        <v>19.91</v>
      </c>
      <c r="G170" s="24" t="s">
        <v>25</v>
      </c>
      <c r="H170" s="25">
        <v>1270</v>
      </c>
      <c r="I170" s="24" t="s">
        <v>6</v>
      </c>
      <c r="J170" s="36">
        <v>1.23</v>
      </c>
      <c r="K170" s="38">
        <v>1.1200000000000001</v>
      </c>
    </row>
    <row r="171" spans="1:11" ht="15.75">
      <c r="A171" s="24" t="s">
        <v>13</v>
      </c>
      <c r="B171" s="25">
        <v>4750</v>
      </c>
      <c r="C171" s="24" t="s">
        <v>6</v>
      </c>
      <c r="D171" s="36">
        <v>23.06</v>
      </c>
      <c r="E171" s="38">
        <v>21.03</v>
      </c>
      <c r="G171" s="24" t="s">
        <v>25</v>
      </c>
      <c r="H171" s="25">
        <v>1280</v>
      </c>
      <c r="I171" s="24" t="s">
        <v>6</v>
      </c>
      <c r="J171" s="36">
        <v>1.26</v>
      </c>
      <c r="K171" s="38">
        <v>1.1499999999999999</v>
      </c>
    </row>
    <row r="172" spans="1:11" ht="15.75">
      <c r="A172" s="24" t="s">
        <v>13</v>
      </c>
      <c r="B172" s="25">
        <v>5000</v>
      </c>
      <c r="C172" s="24" t="s">
        <v>6</v>
      </c>
      <c r="D172" s="36">
        <v>24.29</v>
      </c>
      <c r="E172" s="38">
        <v>22.15</v>
      </c>
      <c r="G172" s="24" t="s">
        <v>25</v>
      </c>
      <c r="H172" s="25">
        <v>1300</v>
      </c>
      <c r="I172" s="24" t="s">
        <v>6</v>
      </c>
      <c r="J172" s="36">
        <v>1.26</v>
      </c>
      <c r="K172" s="38">
        <v>1.1499999999999999</v>
      </c>
    </row>
    <row r="173" spans="1:11" ht="15.75">
      <c r="A173" s="24" t="s">
        <v>13</v>
      </c>
      <c r="B173" s="25">
        <v>5150</v>
      </c>
      <c r="C173" s="24" t="s">
        <v>6</v>
      </c>
      <c r="D173" s="36">
        <v>25</v>
      </c>
      <c r="E173" s="38">
        <v>22.8</v>
      </c>
      <c r="G173" s="24" t="s">
        <v>25</v>
      </c>
      <c r="H173" s="25">
        <v>1320</v>
      </c>
      <c r="I173" s="24" t="s">
        <v>6</v>
      </c>
      <c r="J173" s="36">
        <v>1.3</v>
      </c>
      <c r="K173" s="38">
        <v>1.19</v>
      </c>
    </row>
    <row r="174" spans="1:11" ht="15.75">
      <c r="A174" s="24" t="s">
        <v>13</v>
      </c>
      <c r="B174" s="25">
        <v>5300</v>
      </c>
      <c r="C174" s="24" t="s">
        <v>6</v>
      </c>
      <c r="D174" s="36">
        <v>25.71</v>
      </c>
      <c r="E174" s="38">
        <v>23.45</v>
      </c>
      <c r="G174" s="24" t="s">
        <v>25</v>
      </c>
      <c r="H174" s="25">
        <v>1348</v>
      </c>
      <c r="I174" s="24" t="s">
        <v>6</v>
      </c>
      <c r="J174" s="36">
        <v>1.33</v>
      </c>
      <c r="K174" s="38">
        <v>1.22</v>
      </c>
    </row>
    <row r="175" spans="1:11" ht="15.75">
      <c r="A175" s="24" t="s">
        <v>13</v>
      </c>
      <c r="B175" s="25">
        <v>5600</v>
      </c>
      <c r="C175" s="24" t="s">
        <v>6</v>
      </c>
      <c r="D175" s="36">
        <v>27.19</v>
      </c>
      <c r="E175" s="38">
        <v>24.8</v>
      </c>
      <c r="G175" s="24" t="s">
        <v>25</v>
      </c>
      <c r="H175" s="25">
        <v>1600</v>
      </c>
      <c r="I175" s="24" t="s">
        <v>6</v>
      </c>
      <c r="J175" s="36">
        <v>1.57</v>
      </c>
      <c r="K175" s="38">
        <v>1.43</v>
      </c>
    </row>
    <row r="176" spans="1:11" ht="15.75">
      <c r="A176" s="24" t="s">
        <v>13</v>
      </c>
      <c r="B176" s="25">
        <v>6000</v>
      </c>
      <c r="C176" s="24" t="s">
        <v>6</v>
      </c>
      <c r="D176" s="36">
        <v>29.13</v>
      </c>
      <c r="E176" s="38">
        <v>26.57</v>
      </c>
      <c r="G176" s="24" t="s">
        <v>25</v>
      </c>
      <c r="H176" s="25">
        <v>1700</v>
      </c>
      <c r="I176" s="24" t="s">
        <v>6</v>
      </c>
      <c r="J176" s="36">
        <v>1.67</v>
      </c>
      <c r="K176" s="38">
        <v>1.53</v>
      </c>
    </row>
    <row r="177" spans="1:11" ht="15.75">
      <c r="A177" s="24" t="s">
        <v>13</v>
      </c>
      <c r="B177" s="25">
        <v>6300</v>
      </c>
      <c r="C177" s="24" t="s">
        <v>6</v>
      </c>
      <c r="D177" s="36">
        <v>30.58</v>
      </c>
      <c r="E177" s="38">
        <v>27.89</v>
      </c>
      <c r="G177" s="24" t="s">
        <v>25</v>
      </c>
      <c r="H177" s="25">
        <v>1800</v>
      </c>
      <c r="I177" s="24" t="s">
        <v>6</v>
      </c>
      <c r="J177" s="36">
        <v>1.78</v>
      </c>
      <c r="K177" s="38">
        <v>1.62</v>
      </c>
    </row>
    <row r="178" spans="1:11" ht="15.75">
      <c r="A178" s="24" t="s">
        <v>13</v>
      </c>
      <c r="B178" s="25">
        <v>6700</v>
      </c>
      <c r="C178" s="24" t="s">
        <v>6</v>
      </c>
      <c r="D178" s="36">
        <v>32.520000000000003</v>
      </c>
      <c r="E178" s="38">
        <v>29.66</v>
      </c>
      <c r="G178" s="24" t="s">
        <v>25</v>
      </c>
      <c r="H178" s="25">
        <v>2000</v>
      </c>
      <c r="I178" s="24" t="s">
        <v>6</v>
      </c>
      <c r="J178" s="36">
        <v>1.94</v>
      </c>
      <c r="K178" s="38">
        <v>1.77</v>
      </c>
    </row>
    <row r="179" spans="1:11" ht="15.75">
      <c r="A179" s="24" t="s">
        <v>13</v>
      </c>
      <c r="B179" s="25">
        <v>7100</v>
      </c>
      <c r="C179" s="24" t="s">
        <v>6</v>
      </c>
      <c r="D179" s="36">
        <v>34.450000000000003</v>
      </c>
      <c r="E179" s="38">
        <v>31.43</v>
      </c>
      <c r="G179" s="24" t="s">
        <v>25</v>
      </c>
      <c r="H179" s="25">
        <v>2037</v>
      </c>
      <c r="I179" s="24" t="s">
        <v>6</v>
      </c>
      <c r="J179" s="36">
        <v>1.97</v>
      </c>
      <c r="K179" s="38">
        <v>1.8</v>
      </c>
    </row>
    <row r="180" spans="1:11" ht="15.75">
      <c r="A180" s="24" t="s">
        <v>13</v>
      </c>
      <c r="B180" s="25">
        <v>7500</v>
      </c>
      <c r="C180" s="24" t="s">
        <v>6</v>
      </c>
      <c r="D180" s="36">
        <v>36.42</v>
      </c>
      <c r="E180" s="38">
        <v>33.22</v>
      </c>
      <c r="G180" s="24" t="s">
        <v>25</v>
      </c>
      <c r="H180" s="25">
        <v>2087</v>
      </c>
      <c r="I180" s="24" t="s">
        <v>6</v>
      </c>
      <c r="J180" s="36">
        <v>2.06</v>
      </c>
      <c r="K180" s="38">
        <v>1.88</v>
      </c>
    </row>
    <row r="181" spans="1:11" ht="15.75">
      <c r="A181" s="24" t="s">
        <v>13</v>
      </c>
      <c r="B181" s="25">
        <v>11200</v>
      </c>
      <c r="C181" s="24" t="s">
        <v>6</v>
      </c>
      <c r="D181" s="36">
        <v>54.39</v>
      </c>
      <c r="E181" s="38">
        <v>49.61</v>
      </c>
      <c r="G181" s="24" t="s">
        <v>25</v>
      </c>
      <c r="H181" s="25">
        <v>2240</v>
      </c>
      <c r="I181" s="24" t="s">
        <v>6</v>
      </c>
      <c r="J181" s="36">
        <v>2.19</v>
      </c>
      <c r="K181" s="38">
        <v>2</v>
      </c>
    </row>
    <row r="182" spans="1:11" ht="15.75">
      <c r="A182" s="24" t="s">
        <v>14</v>
      </c>
      <c r="B182" s="25">
        <v>6300</v>
      </c>
      <c r="C182" s="24" t="s">
        <v>6</v>
      </c>
      <c r="D182" s="36">
        <v>40.89</v>
      </c>
      <c r="E182" s="38">
        <v>38.68</v>
      </c>
      <c r="G182" s="24" t="s">
        <v>25</v>
      </c>
      <c r="H182" s="25">
        <v>2500</v>
      </c>
      <c r="I182" s="24" t="s">
        <v>6</v>
      </c>
      <c r="J182" s="36">
        <v>2.4700000000000002</v>
      </c>
      <c r="K182" s="38">
        <v>2.25</v>
      </c>
    </row>
    <row r="183" spans="1:11" ht="15.75">
      <c r="A183" s="24" t="s">
        <v>14</v>
      </c>
      <c r="B183" s="25">
        <v>7100</v>
      </c>
      <c r="C183" s="24" t="s">
        <v>6</v>
      </c>
      <c r="D183" s="36">
        <v>46.09</v>
      </c>
      <c r="E183" s="38">
        <v>43.6</v>
      </c>
      <c r="G183" s="24" t="s">
        <v>25</v>
      </c>
      <c r="H183" s="25">
        <v>2600</v>
      </c>
      <c r="I183" s="24" t="s">
        <v>6</v>
      </c>
      <c r="J183" s="36">
        <v>2.56</v>
      </c>
      <c r="K183" s="38">
        <v>2.34</v>
      </c>
    </row>
    <row r="184" spans="1:11" ht="15.75">
      <c r="A184" s="24" t="s">
        <v>14</v>
      </c>
      <c r="B184" s="25">
        <v>7500</v>
      </c>
      <c r="C184" s="24" t="s">
        <v>6</v>
      </c>
      <c r="D184" s="36">
        <v>48.68</v>
      </c>
      <c r="E184" s="38">
        <v>46.05</v>
      </c>
      <c r="G184" s="24" t="s">
        <v>25</v>
      </c>
      <c r="H184" s="25">
        <v>2650</v>
      </c>
      <c r="I184" s="24" t="s">
        <v>6</v>
      </c>
      <c r="J184" s="36">
        <v>2.59</v>
      </c>
      <c r="K184" s="38">
        <v>2.36</v>
      </c>
    </row>
    <row r="185" spans="1:11" ht="15.75">
      <c r="A185" s="24" t="s">
        <v>14</v>
      </c>
      <c r="B185" s="25">
        <v>8500</v>
      </c>
      <c r="C185" s="24" t="s">
        <v>6</v>
      </c>
      <c r="D185" s="36">
        <v>55.16</v>
      </c>
      <c r="E185" s="38">
        <v>52.18</v>
      </c>
      <c r="G185" s="24" t="s">
        <v>25</v>
      </c>
      <c r="H185" s="25">
        <v>2800</v>
      </c>
      <c r="I185" s="24" t="s">
        <v>6</v>
      </c>
      <c r="J185" s="36">
        <v>2.74</v>
      </c>
      <c r="K185" s="38">
        <v>2.5</v>
      </c>
    </row>
    <row r="186" spans="1:11" ht="15.75">
      <c r="A186" s="24" t="s">
        <v>14</v>
      </c>
      <c r="B186" s="25">
        <v>9000</v>
      </c>
      <c r="C186" s="24" t="s">
        <v>6</v>
      </c>
      <c r="D186" s="36">
        <v>58.42</v>
      </c>
      <c r="E186" s="38">
        <v>55.26</v>
      </c>
      <c r="G186" s="24" t="s">
        <v>25</v>
      </c>
      <c r="H186" s="25">
        <v>3000</v>
      </c>
      <c r="I186" s="24" t="s">
        <v>6</v>
      </c>
      <c r="J186" s="36">
        <v>2.93</v>
      </c>
      <c r="K186" s="38">
        <v>2.67</v>
      </c>
    </row>
    <row r="187" spans="1:11" ht="15.75">
      <c r="A187" s="24" t="s">
        <v>25</v>
      </c>
      <c r="B187" s="25">
        <v>530</v>
      </c>
      <c r="C187" s="24" t="s">
        <v>6</v>
      </c>
      <c r="D187" s="36">
        <v>0.52</v>
      </c>
      <c r="E187" s="38">
        <v>0.47</v>
      </c>
      <c r="G187" s="24" t="s">
        <v>25</v>
      </c>
      <c r="H187" s="25">
        <v>3350</v>
      </c>
      <c r="I187" s="24" t="s">
        <v>6</v>
      </c>
      <c r="J187" s="36">
        <v>3.27</v>
      </c>
      <c r="K187" s="38">
        <v>2.98</v>
      </c>
    </row>
    <row r="188" spans="1:11" ht="15.75">
      <c r="A188" s="24" t="s">
        <v>27</v>
      </c>
      <c r="B188" s="25">
        <v>750</v>
      </c>
      <c r="C188" s="24" t="s">
        <v>6</v>
      </c>
      <c r="D188" s="36">
        <v>0.89</v>
      </c>
      <c r="E188" s="38">
        <v>0.84</v>
      </c>
      <c r="G188" s="24" t="s">
        <v>27</v>
      </c>
      <c r="H188" s="25">
        <v>1885</v>
      </c>
      <c r="I188" s="24" t="s">
        <v>6</v>
      </c>
      <c r="J188" s="36">
        <v>2.23</v>
      </c>
      <c r="K188" s="38">
        <v>2.12</v>
      </c>
    </row>
    <row r="189" spans="1:11" ht="15.75">
      <c r="A189" s="24" t="s">
        <v>27</v>
      </c>
      <c r="B189" s="25">
        <v>775</v>
      </c>
      <c r="C189" s="24" t="s">
        <v>6</v>
      </c>
      <c r="D189" s="36">
        <v>0.92</v>
      </c>
      <c r="E189" s="38">
        <v>0.87</v>
      </c>
      <c r="G189" s="24" t="s">
        <v>27</v>
      </c>
      <c r="H189" s="25">
        <v>1900</v>
      </c>
      <c r="I189" s="24" t="s">
        <v>6</v>
      </c>
      <c r="J189" s="36">
        <v>2.2599999999999998</v>
      </c>
      <c r="K189" s="38">
        <v>2.15</v>
      </c>
    </row>
    <row r="190" spans="1:11" ht="15.75">
      <c r="A190" s="24" t="s">
        <v>27</v>
      </c>
      <c r="B190" s="25">
        <v>850</v>
      </c>
      <c r="C190" s="24" t="s">
        <v>6</v>
      </c>
      <c r="D190" s="36">
        <v>0.98</v>
      </c>
      <c r="E190" s="38">
        <v>0.93</v>
      </c>
      <c r="G190" s="24" t="s">
        <v>27</v>
      </c>
      <c r="H190" s="25">
        <v>1950</v>
      </c>
      <c r="I190" s="24" t="s">
        <v>6</v>
      </c>
      <c r="J190" s="36">
        <v>2.2999999999999998</v>
      </c>
      <c r="K190" s="38">
        <v>2.1800000000000002</v>
      </c>
    </row>
    <row r="191" spans="1:11" ht="15.75">
      <c r="A191" s="24" t="s">
        <v>27</v>
      </c>
      <c r="B191" s="25">
        <v>900</v>
      </c>
      <c r="C191" s="24" t="s">
        <v>6</v>
      </c>
      <c r="D191" s="36">
        <v>1.06</v>
      </c>
      <c r="E191" s="38">
        <v>1</v>
      </c>
      <c r="G191" s="24" t="s">
        <v>27</v>
      </c>
      <c r="H191" s="25">
        <v>2000</v>
      </c>
      <c r="I191" s="24" t="s">
        <v>6</v>
      </c>
      <c r="J191" s="36">
        <v>2.37</v>
      </c>
      <c r="K191" s="38">
        <v>2.25</v>
      </c>
    </row>
    <row r="192" spans="1:11" ht="15.75">
      <c r="A192" s="24" t="s">
        <v>27</v>
      </c>
      <c r="B192" s="25">
        <v>907</v>
      </c>
      <c r="C192" s="24" t="s">
        <v>6</v>
      </c>
      <c r="D192" s="36">
        <v>1.06</v>
      </c>
      <c r="E192" s="38">
        <v>1</v>
      </c>
      <c r="G192" s="24" t="s">
        <v>27</v>
      </c>
      <c r="H192" s="25">
        <v>2057</v>
      </c>
      <c r="I192" s="24" t="s">
        <v>6</v>
      </c>
      <c r="J192" s="36">
        <v>2.4300000000000002</v>
      </c>
      <c r="K192" s="38">
        <v>2.31</v>
      </c>
    </row>
    <row r="193" spans="1:11" ht="15.75">
      <c r="A193" s="24" t="s">
        <v>27</v>
      </c>
      <c r="B193" s="25">
        <v>925</v>
      </c>
      <c r="C193" s="24" t="s">
        <v>6</v>
      </c>
      <c r="D193" s="36">
        <v>1.0900000000000001</v>
      </c>
      <c r="E193" s="38">
        <v>1.03</v>
      </c>
      <c r="G193" s="24" t="s">
        <v>27</v>
      </c>
      <c r="H193" s="25">
        <v>2120</v>
      </c>
      <c r="I193" s="24" t="s">
        <v>6</v>
      </c>
      <c r="J193" s="36">
        <v>2.5099999999999998</v>
      </c>
      <c r="K193" s="38">
        <v>2.38</v>
      </c>
    </row>
    <row r="194" spans="1:11" ht="15.75">
      <c r="A194" s="24" t="s">
        <v>27</v>
      </c>
      <c r="B194" s="25">
        <v>932</v>
      </c>
      <c r="C194" s="24" t="s">
        <v>6</v>
      </c>
      <c r="D194" s="36">
        <v>1.0900000000000001</v>
      </c>
      <c r="E194" s="38">
        <v>1.03</v>
      </c>
      <c r="G194" s="24" t="s">
        <v>27</v>
      </c>
      <c r="H194" s="25">
        <v>2240</v>
      </c>
      <c r="I194" s="24" t="s">
        <v>6</v>
      </c>
      <c r="J194" s="36">
        <v>2.65</v>
      </c>
      <c r="K194" s="38">
        <v>2.5099999999999998</v>
      </c>
    </row>
    <row r="195" spans="1:11" ht="15.75">
      <c r="A195" s="24" t="s">
        <v>27</v>
      </c>
      <c r="B195" s="25">
        <v>950</v>
      </c>
      <c r="C195" s="24" t="s">
        <v>6</v>
      </c>
      <c r="D195" s="36">
        <v>1.1200000000000001</v>
      </c>
      <c r="E195" s="38">
        <v>1.06</v>
      </c>
      <c r="G195" s="24" t="s">
        <v>27</v>
      </c>
      <c r="H195" s="25">
        <v>2360</v>
      </c>
      <c r="I195" s="24" t="s">
        <v>6</v>
      </c>
      <c r="J195" s="36">
        <v>2.8</v>
      </c>
      <c r="K195" s="38">
        <v>2.65</v>
      </c>
    </row>
    <row r="196" spans="1:11" ht="15.75">
      <c r="A196" s="24" t="s">
        <v>27</v>
      </c>
      <c r="B196" s="25">
        <v>1000</v>
      </c>
      <c r="C196" s="24" t="s">
        <v>6</v>
      </c>
      <c r="D196" s="36">
        <v>1.19</v>
      </c>
      <c r="E196" s="38">
        <v>1.1299999999999999</v>
      </c>
      <c r="G196" s="24" t="s">
        <v>27</v>
      </c>
      <c r="H196" s="25">
        <v>2500</v>
      </c>
      <c r="I196" s="24" t="s">
        <v>6</v>
      </c>
      <c r="J196" s="36">
        <v>2.95</v>
      </c>
      <c r="K196" s="38">
        <v>2.8</v>
      </c>
    </row>
    <row r="197" spans="1:11" ht="15.75">
      <c r="A197" s="24" t="s">
        <v>27</v>
      </c>
      <c r="B197" s="25">
        <v>1032</v>
      </c>
      <c r="C197" s="24" t="s">
        <v>6</v>
      </c>
      <c r="D197" s="36">
        <v>1.24</v>
      </c>
      <c r="E197" s="38">
        <v>1.17</v>
      </c>
      <c r="G197" s="24" t="s">
        <v>27</v>
      </c>
      <c r="H197" s="25">
        <v>2650</v>
      </c>
      <c r="I197" s="24" t="s">
        <v>6</v>
      </c>
      <c r="J197" s="36">
        <v>3.15</v>
      </c>
      <c r="K197" s="38">
        <v>2.99</v>
      </c>
    </row>
    <row r="198" spans="1:11" ht="15.75">
      <c r="A198" s="24" t="s">
        <v>27</v>
      </c>
      <c r="B198" s="25">
        <v>1045</v>
      </c>
      <c r="C198" s="24" t="s">
        <v>6</v>
      </c>
      <c r="D198" s="36">
        <v>1.24</v>
      </c>
      <c r="E198" s="38">
        <v>1.17</v>
      </c>
      <c r="G198" s="24" t="s">
        <v>27</v>
      </c>
      <c r="H198" s="25">
        <v>2800</v>
      </c>
      <c r="I198" s="24" t="s">
        <v>6</v>
      </c>
      <c r="J198" s="36">
        <v>3.32</v>
      </c>
      <c r="K198" s="38">
        <v>3.15</v>
      </c>
    </row>
    <row r="199" spans="1:11" ht="15.75">
      <c r="A199" s="24" t="s">
        <v>27</v>
      </c>
      <c r="B199" s="25">
        <v>1060</v>
      </c>
      <c r="C199" s="24" t="s">
        <v>6</v>
      </c>
      <c r="D199" s="36">
        <v>1.27</v>
      </c>
      <c r="E199" s="38">
        <v>1.2</v>
      </c>
      <c r="G199" s="24" t="s">
        <v>27</v>
      </c>
      <c r="H199" s="25">
        <v>3000</v>
      </c>
      <c r="I199" s="24" t="s">
        <v>6</v>
      </c>
      <c r="J199" s="36">
        <v>3.56</v>
      </c>
      <c r="K199" s="38">
        <v>3.38</v>
      </c>
    </row>
    <row r="200" spans="1:11" ht="15.75">
      <c r="A200" s="24" t="s">
        <v>27</v>
      </c>
      <c r="B200" s="25">
        <v>1075</v>
      </c>
      <c r="C200" s="24" t="s">
        <v>6</v>
      </c>
      <c r="D200" s="36">
        <v>1.27</v>
      </c>
      <c r="E200" s="38">
        <v>1.2</v>
      </c>
      <c r="G200" s="24" t="s">
        <v>27</v>
      </c>
      <c r="H200" s="25">
        <v>3082</v>
      </c>
      <c r="I200" s="24" t="s">
        <v>6</v>
      </c>
      <c r="J200" s="36">
        <v>3.63</v>
      </c>
      <c r="K200" s="38">
        <v>3.44</v>
      </c>
    </row>
    <row r="201" spans="1:11" ht="15.75">
      <c r="A201" s="24" t="s">
        <v>27</v>
      </c>
      <c r="B201" s="25">
        <v>1082</v>
      </c>
      <c r="C201" s="24" t="s">
        <v>6</v>
      </c>
      <c r="D201" s="36">
        <v>1.27</v>
      </c>
      <c r="E201" s="38">
        <v>1.2</v>
      </c>
      <c r="G201" s="24" t="s">
        <v>27</v>
      </c>
      <c r="H201" s="25">
        <v>3150</v>
      </c>
      <c r="I201" s="24" t="s">
        <v>6</v>
      </c>
      <c r="J201" s="36">
        <v>3.73</v>
      </c>
      <c r="K201" s="38">
        <v>3.54</v>
      </c>
    </row>
    <row r="202" spans="1:11" ht="15.75">
      <c r="A202" s="24" t="s">
        <v>27</v>
      </c>
      <c r="B202" s="25">
        <v>1090</v>
      </c>
      <c r="C202" s="24" t="s">
        <v>6</v>
      </c>
      <c r="D202" s="36">
        <v>1.3</v>
      </c>
      <c r="E202" s="38">
        <v>1.23</v>
      </c>
      <c r="G202" s="24" t="s">
        <v>27</v>
      </c>
      <c r="H202" s="25">
        <v>3550</v>
      </c>
      <c r="I202" s="24" t="s">
        <v>6</v>
      </c>
      <c r="J202" s="36">
        <v>4.21</v>
      </c>
      <c r="K202" s="38">
        <v>3.99</v>
      </c>
    </row>
    <row r="203" spans="1:11" ht="15.75">
      <c r="A203" s="24" t="s">
        <v>27</v>
      </c>
      <c r="B203" s="25">
        <v>1100</v>
      </c>
      <c r="C203" s="24" t="s">
        <v>6</v>
      </c>
      <c r="D203" s="36">
        <v>1.3</v>
      </c>
      <c r="E203" s="38">
        <v>1.23</v>
      </c>
      <c r="G203" s="24" t="s">
        <v>27</v>
      </c>
      <c r="H203" s="25">
        <v>3750</v>
      </c>
      <c r="I203" s="24" t="s">
        <v>6</v>
      </c>
      <c r="J203" s="36">
        <v>4.45</v>
      </c>
      <c r="K203" s="38">
        <v>4.22</v>
      </c>
    </row>
    <row r="204" spans="1:11" ht="15.75">
      <c r="A204" s="24" t="s">
        <v>27</v>
      </c>
      <c r="B204" s="25">
        <v>1120</v>
      </c>
      <c r="C204" s="24" t="s">
        <v>6</v>
      </c>
      <c r="D204" s="36">
        <v>1.35</v>
      </c>
      <c r="E204" s="38">
        <v>1.28</v>
      </c>
      <c r="G204" s="24" t="s">
        <v>27</v>
      </c>
      <c r="H204" s="25">
        <v>4250</v>
      </c>
      <c r="I204" s="24" t="s">
        <v>6</v>
      </c>
      <c r="J204" s="36">
        <v>5.0199999999999996</v>
      </c>
      <c r="K204" s="38">
        <v>4.76</v>
      </c>
    </row>
    <row r="205" spans="1:11" ht="15.75">
      <c r="A205" s="24" t="s">
        <v>27</v>
      </c>
      <c r="B205" s="25">
        <v>1132</v>
      </c>
      <c r="C205" s="24" t="s">
        <v>6</v>
      </c>
      <c r="D205" s="36">
        <v>1.35</v>
      </c>
      <c r="E205" s="38">
        <v>1.28</v>
      </c>
      <c r="G205" s="24" t="s">
        <v>27</v>
      </c>
      <c r="H205" s="25">
        <v>4500</v>
      </c>
      <c r="I205" s="24" t="s">
        <v>6</v>
      </c>
      <c r="J205" s="36">
        <v>5.32</v>
      </c>
      <c r="K205" s="38">
        <v>5.05</v>
      </c>
    </row>
    <row r="206" spans="1:11" ht="15.75">
      <c r="A206" s="24" t="s">
        <v>27</v>
      </c>
      <c r="B206" s="25">
        <v>1157</v>
      </c>
      <c r="C206" s="24" t="s">
        <v>6</v>
      </c>
      <c r="D206" s="36">
        <v>1.38</v>
      </c>
      <c r="E206" s="38">
        <v>1.31</v>
      </c>
      <c r="G206" s="24" t="s">
        <v>26</v>
      </c>
      <c r="H206" s="25">
        <v>1120</v>
      </c>
      <c r="I206" s="24" t="s">
        <v>6</v>
      </c>
      <c r="J206" s="36">
        <v>2.35</v>
      </c>
      <c r="K206" s="38">
        <v>2.15</v>
      </c>
    </row>
    <row r="207" spans="1:11" ht="15.75">
      <c r="A207" s="24" t="s">
        <v>27</v>
      </c>
      <c r="B207" s="25">
        <v>1175</v>
      </c>
      <c r="C207" s="24" t="s">
        <v>6</v>
      </c>
      <c r="D207" s="36">
        <v>1.38</v>
      </c>
      <c r="E207" s="38">
        <v>1.31</v>
      </c>
      <c r="G207" s="24" t="s">
        <v>26</v>
      </c>
      <c r="H207" s="25">
        <v>1220</v>
      </c>
      <c r="I207" s="24" t="s">
        <v>6</v>
      </c>
      <c r="J207" s="36">
        <v>2.56</v>
      </c>
      <c r="K207" s="38">
        <v>2.34</v>
      </c>
    </row>
    <row r="208" spans="1:11" ht="15.75">
      <c r="A208" s="24" t="s">
        <v>27</v>
      </c>
      <c r="B208" s="25">
        <v>1180</v>
      </c>
      <c r="C208" s="24" t="s">
        <v>6</v>
      </c>
      <c r="D208" s="36">
        <v>1.41</v>
      </c>
      <c r="E208" s="38">
        <v>1.33</v>
      </c>
      <c r="G208" s="24" t="s">
        <v>26</v>
      </c>
      <c r="H208" s="25">
        <v>1403</v>
      </c>
      <c r="I208" s="24" t="s">
        <v>6</v>
      </c>
      <c r="J208" s="36">
        <v>2.93</v>
      </c>
      <c r="K208" s="38">
        <v>2.67</v>
      </c>
    </row>
    <row r="209" spans="1:11" ht="15.75">
      <c r="A209" s="24" t="s">
        <v>27</v>
      </c>
      <c r="B209" s="25">
        <v>1220</v>
      </c>
      <c r="C209" s="24" t="s">
        <v>6</v>
      </c>
      <c r="D209" s="36">
        <v>1.45</v>
      </c>
      <c r="E209" s="38">
        <v>1.38</v>
      </c>
      <c r="G209" s="24" t="s">
        <v>26</v>
      </c>
      <c r="H209" s="25">
        <v>1450</v>
      </c>
      <c r="I209" s="24" t="s">
        <v>6</v>
      </c>
      <c r="J209" s="36">
        <v>3.05</v>
      </c>
      <c r="K209" s="38">
        <v>2.78</v>
      </c>
    </row>
    <row r="210" spans="1:11" ht="15.75">
      <c r="A210" s="24" t="s">
        <v>27</v>
      </c>
      <c r="B210" s="25">
        <v>1230</v>
      </c>
      <c r="C210" s="24" t="s">
        <v>6</v>
      </c>
      <c r="D210" s="36">
        <v>1.45</v>
      </c>
      <c r="E210" s="38">
        <v>1.38</v>
      </c>
      <c r="G210" s="24" t="s">
        <v>26</v>
      </c>
      <c r="H210" s="25">
        <v>1650</v>
      </c>
      <c r="I210" s="24" t="s">
        <v>6</v>
      </c>
      <c r="J210" s="36">
        <v>3.45</v>
      </c>
      <c r="K210" s="38">
        <v>3.15</v>
      </c>
    </row>
    <row r="211" spans="1:11" ht="15.75">
      <c r="A211" s="24" t="s">
        <v>27</v>
      </c>
      <c r="B211" s="25">
        <v>1250</v>
      </c>
      <c r="C211" s="24" t="s">
        <v>6</v>
      </c>
      <c r="D211" s="36">
        <v>1.5</v>
      </c>
      <c r="E211" s="38">
        <v>1.42</v>
      </c>
      <c r="G211" s="24" t="s">
        <v>28</v>
      </c>
      <c r="H211" s="25">
        <v>1000</v>
      </c>
      <c r="I211" s="24" t="s">
        <v>6</v>
      </c>
      <c r="J211" s="36">
        <v>2</v>
      </c>
      <c r="K211" s="38">
        <v>1.96</v>
      </c>
    </row>
    <row r="212" spans="1:11" ht="15.75">
      <c r="A212" s="24" t="s">
        <v>27</v>
      </c>
      <c r="B212" s="25">
        <v>1275</v>
      </c>
      <c r="C212" s="24" t="s">
        <v>6</v>
      </c>
      <c r="D212" s="36">
        <v>1.53</v>
      </c>
      <c r="E212" s="38">
        <v>1.45</v>
      </c>
      <c r="G212" s="24" t="s">
        <v>28</v>
      </c>
      <c r="H212" s="25">
        <v>1250</v>
      </c>
      <c r="I212" s="24" t="s">
        <v>6</v>
      </c>
      <c r="J212" s="36">
        <v>2.5299999999999998</v>
      </c>
      <c r="K212" s="38">
        <v>2.48</v>
      </c>
    </row>
    <row r="213" spans="1:11" ht="15.75">
      <c r="A213" s="24" t="s">
        <v>27</v>
      </c>
      <c r="B213" s="25">
        <v>1280</v>
      </c>
      <c r="C213" s="24" t="s">
        <v>6</v>
      </c>
      <c r="D213" s="36">
        <v>1.53</v>
      </c>
      <c r="E213" s="38">
        <v>1.45</v>
      </c>
      <c r="G213" s="24" t="s">
        <v>28</v>
      </c>
      <c r="H213" s="25">
        <v>1280</v>
      </c>
      <c r="I213" s="24" t="s">
        <v>6</v>
      </c>
      <c r="J213" s="36">
        <v>2.59</v>
      </c>
      <c r="K213" s="38">
        <v>2.54</v>
      </c>
    </row>
    <row r="214" spans="1:11" ht="15.75">
      <c r="A214" s="24" t="s">
        <v>27</v>
      </c>
      <c r="B214" s="25">
        <v>1307</v>
      </c>
      <c r="C214" s="24" t="s">
        <v>6</v>
      </c>
      <c r="D214" s="36">
        <v>1.56</v>
      </c>
      <c r="E214" s="38">
        <v>1.48</v>
      </c>
      <c r="G214" s="24" t="s">
        <v>28</v>
      </c>
      <c r="H214" s="25">
        <v>1320</v>
      </c>
      <c r="I214" s="24" t="s">
        <v>6</v>
      </c>
      <c r="J214" s="36">
        <v>2.65</v>
      </c>
      <c r="K214" s="38">
        <v>2.6</v>
      </c>
    </row>
    <row r="215" spans="1:11" ht="15.75">
      <c r="A215" s="24" t="s">
        <v>27</v>
      </c>
      <c r="B215" s="25">
        <v>1320</v>
      </c>
      <c r="C215" s="24" t="s">
        <v>6</v>
      </c>
      <c r="D215" s="36">
        <v>1.56</v>
      </c>
      <c r="E215" s="38">
        <v>1.48</v>
      </c>
      <c r="G215" s="24" t="s">
        <v>28</v>
      </c>
      <c r="H215" s="25">
        <v>1450</v>
      </c>
      <c r="I215" s="24" t="s">
        <v>6</v>
      </c>
      <c r="J215" s="36">
        <v>2.93</v>
      </c>
      <c r="K215" s="38">
        <v>2.87</v>
      </c>
    </row>
    <row r="216" spans="1:11" ht="15.75">
      <c r="A216" s="24" t="s">
        <v>27</v>
      </c>
      <c r="B216" s="25">
        <v>1332</v>
      </c>
      <c r="C216" s="24" t="s">
        <v>6</v>
      </c>
      <c r="D216" s="36">
        <v>1.59</v>
      </c>
      <c r="E216" s="38">
        <v>1.51</v>
      </c>
      <c r="G216" s="24" t="s">
        <v>28</v>
      </c>
      <c r="H216" s="25">
        <v>1500</v>
      </c>
      <c r="I216" s="24" t="s">
        <v>6</v>
      </c>
      <c r="J216" s="36">
        <v>3.05</v>
      </c>
      <c r="K216" s="38">
        <v>2.99</v>
      </c>
    </row>
    <row r="217" spans="1:11" ht="15.75">
      <c r="A217" s="24" t="s">
        <v>27</v>
      </c>
      <c r="B217" s="25">
        <v>1350</v>
      </c>
      <c r="C217" s="24" t="s">
        <v>6</v>
      </c>
      <c r="D217" s="36">
        <v>1.59</v>
      </c>
      <c r="E217" s="38">
        <v>1.51</v>
      </c>
      <c r="G217" s="24" t="s">
        <v>28</v>
      </c>
      <c r="H217" s="25">
        <v>1600</v>
      </c>
      <c r="I217" s="24" t="s">
        <v>6</v>
      </c>
      <c r="J217" s="36">
        <v>3.24</v>
      </c>
      <c r="K217" s="38">
        <v>3.18</v>
      </c>
    </row>
    <row r="218" spans="1:11" ht="15.75">
      <c r="A218" s="24" t="s">
        <v>27</v>
      </c>
      <c r="B218" s="25">
        <v>1400</v>
      </c>
      <c r="C218" s="24" t="s">
        <v>6</v>
      </c>
      <c r="D218" s="36">
        <v>1.67</v>
      </c>
      <c r="E218" s="38">
        <v>1.58</v>
      </c>
      <c r="G218" s="24" t="s">
        <v>28</v>
      </c>
      <c r="H218" s="25">
        <v>1700</v>
      </c>
      <c r="I218" s="24" t="s">
        <v>6</v>
      </c>
      <c r="J218" s="36">
        <v>3.42</v>
      </c>
      <c r="K218" s="38">
        <v>3.35</v>
      </c>
    </row>
    <row r="219" spans="1:11" ht="15.75">
      <c r="A219" s="24" t="s">
        <v>27</v>
      </c>
      <c r="B219" s="25">
        <v>1432</v>
      </c>
      <c r="C219" s="24" t="s">
        <v>6</v>
      </c>
      <c r="D219" s="36">
        <v>1.7</v>
      </c>
      <c r="E219" s="38">
        <v>1.61</v>
      </c>
      <c r="G219" s="24" t="s">
        <v>28</v>
      </c>
      <c r="H219" s="25">
        <v>1800</v>
      </c>
      <c r="I219" s="24" t="s">
        <v>6</v>
      </c>
      <c r="J219" s="36">
        <v>3.61</v>
      </c>
      <c r="K219" s="38">
        <v>3.54</v>
      </c>
    </row>
    <row r="220" spans="1:11" ht="15.75">
      <c r="A220" s="24" t="s">
        <v>27</v>
      </c>
      <c r="B220" s="25">
        <v>1450</v>
      </c>
      <c r="C220" s="24" t="s">
        <v>6</v>
      </c>
      <c r="D220" s="36">
        <v>1.73</v>
      </c>
      <c r="E220" s="38">
        <v>1.64</v>
      </c>
      <c r="G220" s="24" t="s">
        <v>28</v>
      </c>
      <c r="H220" s="25">
        <v>1900</v>
      </c>
      <c r="I220" s="24" t="s">
        <v>6</v>
      </c>
      <c r="J220" s="36">
        <v>3.82</v>
      </c>
      <c r="K220" s="38">
        <v>3.74</v>
      </c>
    </row>
    <row r="221" spans="1:11" ht="15.75">
      <c r="A221" s="24" t="s">
        <v>27</v>
      </c>
      <c r="B221" s="25">
        <v>1457</v>
      </c>
      <c r="C221" s="24" t="s">
        <v>6</v>
      </c>
      <c r="D221" s="36">
        <v>1.73</v>
      </c>
      <c r="E221" s="38">
        <v>1.64</v>
      </c>
      <c r="G221" s="24" t="s">
        <v>28</v>
      </c>
      <c r="H221" s="25">
        <v>2000</v>
      </c>
      <c r="I221" s="24" t="s">
        <v>6</v>
      </c>
      <c r="J221" s="36">
        <v>4.04</v>
      </c>
      <c r="K221" s="38">
        <v>3.96</v>
      </c>
    </row>
    <row r="222" spans="1:11" ht="15.75">
      <c r="A222" s="24" t="s">
        <v>27</v>
      </c>
      <c r="B222" s="25">
        <v>1500</v>
      </c>
      <c r="C222" s="24" t="s">
        <v>6</v>
      </c>
      <c r="D222" s="36">
        <v>1.76</v>
      </c>
      <c r="E222" s="38">
        <v>1.67</v>
      </c>
      <c r="G222" s="24" t="s">
        <v>28</v>
      </c>
      <c r="H222" s="25">
        <v>2060</v>
      </c>
      <c r="I222" s="24" t="s">
        <v>6</v>
      </c>
      <c r="J222" s="36">
        <v>4.17</v>
      </c>
      <c r="K222" s="38">
        <v>4.09</v>
      </c>
    </row>
    <row r="223" spans="1:11" ht="15.75">
      <c r="A223" s="24" t="s">
        <v>27</v>
      </c>
      <c r="B223" s="25">
        <v>1523</v>
      </c>
      <c r="C223" s="24" t="s">
        <v>6</v>
      </c>
      <c r="D223" s="36">
        <v>1.81</v>
      </c>
      <c r="E223" s="38">
        <v>1.71</v>
      </c>
      <c r="G223" s="24" t="s">
        <v>28</v>
      </c>
      <c r="H223" s="25">
        <v>2120</v>
      </c>
      <c r="I223" s="24" t="s">
        <v>6</v>
      </c>
      <c r="J223" s="36">
        <v>4.28</v>
      </c>
      <c r="K223" s="38">
        <v>4.1900000000000004</v>
      </c>
    </row>
    <row r="224" spans="1:11" ht="15.75">
      <c r="A224" s="24" t="s">
        <v>27</v>
      </c>
      <c r="B224" s="25">
        <v>1550</v>
      </c>
      <c r="C224" s="24" t="s">
        <v>6</v>
      </c>
      <c r="D224" s="36">
        <v>1.84</v>
      </c>
      <c r="E224" s="38">
        <v>1.74</v>
      </c>
      <c r="G224" s="24" t="s">
        <v>28</v>
      </c>
      <c r="H224" s="25">
        <v>2150</v>
      </c>
      <c r="I224" s="24" t="s">
        <v>6</v>
      </c>
      <c r="J224" s="36">
        <v>4.34</v>
      </c>
      <c r="K224" s="38">
        <v>4.25</v>
      </c>
    </row>
    <row r="225" spans="1:11" ht="15.75">
      <c r="A225" s="24" t="s">
        <v>27</v>
      </c>
      <c r="B225" s="25">
        <v>1582</v>
      </c>
      <c r="C225" s="24" t="s">
        <v>6</v>
      </c>
      <c r="D225" s="36">
        <v>1.87</v>
      </c>
      <c r="E225" s="38">
        <v>1.77</v>
      </c>
      <c r="G225" s="24" t="s">
        <v>28</v>
      </c>
      <c r="H225" s="25">
        <v>2240</v>
      </c>
      <c r="I225" s="24" t="s">
        <v>6</v>
      </c>
      <c r="J225" s="36">
        <v>4.5</v>
      </c>
      <c r="K225" s="38">
        <v>4.41</v>
      </c>
    </row>
    <row r="226" spans="1:11" ht="15.75">
      <c r="A226" s="24" t="s">
        <v>27</v>
      </c>
      <c r="B226" s="25">
        <v>1600</v>
      </c>
      <c r="C226" s="24" t="s">
        <v>6</v>
      </c>
      <c r="D226" s="36">
        <v>1.91</v>
      </c>
      <c r="E226" s="38">
        <v>1.81</v>
      </c>
      <c r="G226" s="24" t="s">
        <v>28</v>
      </c>
      <c r="H226" s="25">
        <v>2430</v>
      </c>
      <c r="I226" s="24" t="s">
        <v>6</v>
      </c>
      <c r="J226" s="36">
        <v>4.93</v>
      </c>
      <c r="K226" s="38">
        <v>4.83</v>
      </c>
    </row>
    <row r="227" spans="1:11" ht="15.75">
      <c r="A227" s="24" t="s">
        <v>27</v>
      </c>
      <c r="B227" s="25">
        <v>1632</v>
      </c>
      <c r="C227" s="24" t="s">
        <v>6</v>
      </c>
      <c r="D227" s="36">
        <v>1.94</v>
      </c>
      <c r="E227" s="38">
        <v>1.84</v>
      </c>
      <c r="G227" s="24" t="s">
        <v>28</v>
      </c>
      <c r="H227" s="25">
        <v>2360</v>
      </c>
      <c r="I227" s="24" t="s">
        <v>6</v>
      </c>
      <c r="J227" s="36">
        <v>4.75</v>
      </c>
      <c r="K227" s="38">
        <v>4.6500000000000004</v>
      </c>
    </row>
    <row r="228" spans="1:11" ht="15.75">
      <c r="A228" s="24" t="s">
        <v>27</v>
      </c>
      <c r="B228" s="25">
        <v>1650</v>
      </c>
      <c r="C228" s="24" t="s">
        <v>6</v>
      </c>
      <c r="D228" s="36">
        <v>1.94</v>
      </c>
      <c r="E228" s="38">
        <v>1.84</v>
      </c>
      <c r="G228" s="24" t="s">
        <v>28</v>
      </c>
      <c r="H228" s="25">
        <v>2500</v>
      </c>
      <c r="I228" s="24" t="s">
        <v>6</v>
      </c>
      <c r="J228" s="36">
        <v>5.0599999999999996</v>
      </c>
      <c r="K228" s="38">
        <v>4.96</v>
      </c>
    </row>
    <row r="229" spans="1:11" ht="15.75">
      <c r="A229" s="24" t="s">
        <v>27</v>
      </c>
      <c r="B229" s="25">
        <v>1675</v>
      </c>
      <c r="C229" s="24" t="s">
        <v>6</v>
      </c>
      <c r="D229" s="36">
        <v>1.97</v>
      </c>
      <c r="E229" s="38">
        <v>1.87</v>
      </c>
      <c r="G229" s="24" t="s">
        <v>28</v>
      </c>
      <c r="H229" s="25">
        <v>2530</v>
      </c>
      <c r="I229" s="24" t="s">
        <v>6</v>
      </c>
      <c r="J229" s="36">
        <v>5.12</v>
      </c>
      <c r="K229" s="38">
        <v>5.0199999999999996</v>
      </c>
    </row>
    <row r="230" spans="1:11" ht="15.75">
      <c r="A230" s="24" t="s">
        <v>27</v>
      </c>
      <c r="B230" s="25">
        <v>1700</v>
      </c>
      <c r="C230" s="24" t="s">
        <v>6</v>
      </c>
      <c r="D230" s="36">
        <v>2</v>
      </c>
      <c r="E230" s="38">
        <v>1.9</v>
      </c>
      <c r="G230" s="24" t="s">
        <v>28</v>
      </c>
      <c r="H230" s="25">
        <v>2650</v>
      </c>
      <c r="I230" s="24" t="s">
        <v>6</v>
      </c>
      <c r="J230" s="36">
        <v>5.36</v>
      </c>
      <c r="K230" s="38">
        <v>5.25</v>
      </c>
    </row>
    <row r="231" spans="1:11" ht="15.75">
      <c r="A231" s="24" t="s">
        <v>27</v>
      </c>
      <c r="B231" s="25">
        <v>1750</v>
      </c>
      <c r="C231" s="24" t="s">
        <v>6</v>
      </c>
      <c r="D231" s="36">
        <v>2.0699999999999998</v>
      </c>
      <c r="E231" s="38">
        <v>1.96</v>
      </c>
      <c r="G231" s="24" t="s">
        <v>28</v>
      </c>
      <c r="H231" s="25">
        <v>2800</v>
      </c>
      <c r="I231" s="24" t="s">
        <v>6</v>
      </c>
      <c r="J231" s="36">
        <v>5.64</v>
      </c>
      <c r="K231" s="38">
        <v>5.52</v>
      </c>
    </row>
    <row r="232" spans="1:11" ht="15.75">
      <c r="A232" s="24" t="s">
        <v>27</v>
      </c>
      <c r="B232" s="25">
        <v>1757</v>
      </c>
      <c r="C232" s="24" t="s">
        <v>6</v>
      </c>
      <c r="D232" s="36">
        <v>2.0699999999999998</v>
      </c>
      <c r="E232" s="38">
        <v>1.96</v>
      </c>
      <c r="G232" s="24" t="s">
        <v>28</v>
      </c>
      <c r="H232" s="25">
        <v>2840</v>
      </c>
      <c r="I232" s="24" t="s">
        <v>6</v>
      </c>
      <c r="J232" s="36">
        <v>5.74</v>
      </c>
      <c r="K232" s="38">
        <v>5.63</v>
      </c>
    </row>
    <row r="233" spans="1:11" ht="15.75">
      <c r="A233" s="24" t="s">
        <v>27</v>
      </c>
      <c r="B233" s="25">
        <v>1775</v>
      </c>
      <c r="C233" s="24" t="s">
        <v>6</v>
      </c>
      <c r="D233" s="36">
        <v>2.0699999999999998</v>
      </c>
      <c r="E233" s="38">
        <v>1.96</v>
      </c>
      <c r="G233" s="24" t="s">
        <v>28</v>
      </c>
      <c r="H233" s="25">
        <v>2990</v>
      </c>
      <c r="I233" s="24" t="s">
        <v>6</v>
      </c>
      <c r="J233" s="36">
        <v>6.04</v>
      </c>
      <c r="K233" s="38">
        <v>5.92</v>
      </c>
    </row>
    <row r="234" spans="1:11" ht="15.75">
      <c r="A234" s="24" t="s">
        <v>27</v>
      </c>
      <c r="B234" s="25">
        <v>1800</v>
      </c>
      <c r="C234" s="24" t="s">
        <v>6</v>
      </c>
      <c r="D234" s="36">
        <v>2.13</v>
      </c>
      <c r="E234" s="38">
        <v>2.02</v>
      </c>
      <c r="G234" s="24" t="s">
        <v>28</v>
      </c>
      <c r="H234" s="25">
        <v>3000</v>
      </c>
      <c r="I234" s="24" t="s">
        <v>6</v>
      </c>
      <c r="J234" s="36">
        <v>6.04</v>
      </c>
      <c r="K234" s="38">
        <v>5.92</v>
      </c>
    </row>
    <row r="235" spans="1:11" ht="15.75">
      <c r="A235" s="24" t="s">
        <v>28</v>
      </c>
      <c r="B235" s="25">
        <v>3070</v>
      </c>
      <c r="C235" s="24" t="s">
        <v>6</v>
      </c>
      <c r="D235" s="36">
        <v>6.19</v>
      </c>
      <c r="E235" s="38">
        <v>6.06</v>
      </c>
      <c r="G235" s="24" t="s">
        <v>58</v>
      </c>
      <c r="H235" s="31">
        <v>913</v>
      </c>
      <c r="I235" s="24" t="s">
        <v>6</v>
      </c>
      <c r="J235" s="36">
        <v>1.23</v>
      </c>
      <c r="K235" s="38">
        <v>1.46</v>
      </c>
    </row>
    <row r="236" spans="1:11" ht="15.75">
      <c r="A236" s="24" t="s">
        <v>28</v>
      </c>
      <c r="B236" s="25">
        <v>3150</v>
      </c>
      <c r="C236" s="24" t="s">
        <v>6</v>
      </c>
      <c r="D236" s="36">
        <v>6.35</v>
      </c>
      <c r="E236" s="38">
        <v>6.22</v>
      </c>
      <c r="G236" s="24" t="s">
        <v>58</v>
      </c>
      <c r="H236" s="25">
        <v>1000</v>
      </c>
      <c r="I236" s="24" t="s">
        <v>6</v>
      </c>
      <c r="J236" s="36">
        <v>1.36</v>
      </c>
      <c r="K236" s="38">
        <v>1.58</v>
      </c>
    </row>
    <row r="237" spans="1:11" ht="15.75">
      <c r="A237" s="24" t="s">
        <v>28</v>
      </c>
      <c r="B237" s="25">
        <v>3250</v>
      </c>
      <c r="C237" s="24" t="s">
        <v>6</v>
      </c>
      <c r="D237" s="36">
        <v>6.57</v>
      </c>
      <c r="E237" s="38">
        <v>6.44</v>
      </c>
      <c r="G237" s="24" t="s">
        <v>58</v>
      </c>
      <c r="H237" s="25">
        <v>1125</v>
      </c>
      <c r="I237" s="24" t="s">
        <v>6</v>
      </c>
      <c r="J237" s="36">
        <v>1.51</v>
      </c>
      <c r="K237" s="38">
        <v>1.78</v>
      </c>
    </row>
    <row r="238" spans="1:11" ht="15.75">
      <c r="A238" s="24" t="s">
        <v>28</v>
      </c>
      <c r="B238" s="25">
        <v>3350</v>
      </c>
      <c r="C238" s="24" t="s">
        <v>6</v>
      </c>
      <c r="D238" s="36">
        <v>6.76</v>
      </c>
      <c r="E238" s="38">
        <v>6.63</v>
      </c>
      <c r="G238" s="24" t="s">
        <v>58</v>
      </c>
      <c r="H238" s="25">
        <v>1175</v>
      </c>
      <c r="I238" s="24" t="s">
        <v>6</v>
      </c>
      <c r="J238" s="36">
        <v>1.57</v>
      </c>
      <c r="K238" s="38">
        <v>1.86</v>
      </c>
    </row>
    <row r="239" spans="1:11" ht="15.75">
      <c r="A239" s="24" t="s">
        <v>28</v>
      </c>
      <c r="B239" s="25">
        <v>3412</v>
      </c>
      <c r="C239" s="24" t="s">
        <v>6</v>
      </c>
      <c r="D239" s="36">
        <v>6.9</v>
      </c>
      <c r="E239" s="38">
        <v>6.76</v>
      </c>
      <c r="G239" s="24" t="s">
        <v>58</v>
      </c>
      <c r="H239" s="25">
        <v>1250</v>
      </c>
      <c r="I239" s="24" t="s">
        <v>6</v>
      </c>
      <c r="J239" s="36">
        <v>1.67</v>
      </c>
      <c r="K239" s="38">
        <v>1.96</v>
      </c>
    </row>
    <row r="240" spans="1:11" ht="15.75">
      <c r="A240" s="24" t="s">
        <v>28</v>
      </c>
      <c r="B240" s="25">
        <v>3450</v>
      </c>
      <c r="C240" s="24" t="s">
        <v>6</v>
      </c>
      <c r="D240" s="36">
        <v>6.97</v>
      </c>
      <c r="E240" s="38">
        <v>6.83</v>
      </c>
      <c r="G240" s="24" t="s">
        <v>58</v>
      </c>
      <c r="H240" s="25">
        <v>1340</v>
      </c>
      <c r="I240" s="24" t="s">
        <v>6</v>
      </c>
      <c r="J240" s="36">
        <v>1.81</v>
      </c>
      <c r="K240" s="38">
        <v>2.11</v>
      </c>
    </row>
    <row r="241" spans="1:11" ht="15.75">
      <c r="A241" s="24" t="s">
        <v>28</v>
      </c>
      <c r="B241" s="25">
        <v>3550</v>
      </c>
      <c r="C241" s="24" t="s">
        <v>6</v>
      </c>
      <c r="D241" s="36">
        <v>7.18</v>
      </c>
      <c r="E241" s="38">
        <v>7.03</v>
      </c>
      <c r="G241" s="33" t="s">
        <v>50</v>
      </c>
      <c r="H241" s="31">
        <v>775</v>
      </c>
      <c r="I241" s="33" t="s">
        <v>6</v>
      </c>
      <c r="J241" s="36">
        <v>1.08</v>
      </c>
      <c r="K241" s="38">
        <v>1.72</v>
      </c>
    </row>
    <row r="242" spans="1:11" ht="15.75">
      <c r="A242" s="24" t="s">
        <v>28</v>
      </c>
      <c r="B242" s="25">
        <v>3600</v>
      </c>
      <c r="C242" s="24" t="s">
        <v>6</v>
      </c>
      <c r="D242" s="36">
        <v>7.28</v>
      </c>
      <c r="E242" s="38">
        <v>7.13</v>
      </c>
      <c r="G242" s="33" t="s">
        <v>50</v>
      </c>
      <c r="H242" s="31">
        <v>1000</v>
      </c>
      <c r="I242" s="33" t="s">
        <v>10</v>
      </c>
      <c r="J242" s="36">
        <v>1.45</v>
      </c>
      <c r="K242" s="38">
        <v>2.23</v>
      </c>
    </row>
    <row r="243" spans="1:11" ht="15.75">
      <c r="A243" s="24" t="s">
        <v>28</v>
      </c>
      <c r="B243" s="25">
        <v>3650</v>
      </c>
      <c r="C243" s="24" t="s">
        <v>6</v>
      </c>
      <c r="D243" s="36">
        <v>7.39</v>
      </c>
      <c r="E243" s="38">
        <v>7.24</v>
      </c>
      <c r="G243" s="33" t="s">
        <v>50</v>
      </c>
      <c r="H243" s="31">
        <v>1025</v>
      </c>
      <c r="I243" s="33" t="s">
        <v>6</v>
      </c>
      <c r="J243" s="36">
        <v>1.48</v>
      </c>
      <c r="K243" s="38">
        <v>2.2799999999999998</v>
      </c>
    </row>
    <row r="244" spans="1:11" ht="15.75">
      <c r="A244" s="24" t="s">
        <v>28</v>
      </c>
      <c r="B244" s="25">
        <v>3730</v>
      </c>
      <c r="C244" s="24" t="s">
        <v>6</v>
      </c>
      <c r="D244" s="36">
        <v>7.52</v>
      </c>
      <c r="E244" s="38">
        <v>7.37</v>
      </c>
      <c r="G244" s="33" t="s">
        <v>50</v>
      </c>
      <c r="H244" s="31">
        <v>1050</v>
      </c>
      <c r="I244" s="33" t="s">
        <v>10</v>
      </c>
      <c r="J244" s="36">
        <v>1.51</v>
      </c>
      <c r="K244" s="38">
        <v>2.33</v>
      </c>
    </row>
    <row r="245" spans="1:11" ht="15.75">
      <c r="A245" s="24" t="s">
        <v>28</v>
      </c>
      <c r="B245" s="25">
        <v>3750</v>
      </c>
      <c r="C245" s="24" t="s">
        <v>6</v>
      </c>
      <c r="D245" s="36">
        <v>7.59</v>
      </c>
      <c r="E245" s="38">
        <v>7.44</v>
      </c>
      <c r="G245" s="33" t="s">
        <v>50</v>
      </c>
      <c r="H245" s="31">
        <v>1125</v>
      </c>
      <c r="I245" s="33" t="s">
        <v>10</v>
      </c>
      <c r="J245" s="36">
        <v>1.61</v>
      </c>
      <c r="K245" s="38">
        <v>2.5099999999999998</v>
      </c>
    </row>
    <row r="246" spans="1:11" ht="15.75">
      <c r="A246" s="24" t="s">
        <v>28</v>
      </c>
      <c r="B246" s="25">
        <v>3850</v>
      </c>
      <c r="C246" s="24" t="s">
        <v>6</v>
      </c>
      <c r="D246" s="36">
        <v>7.78</v>
      </c>
      <c r="E246" s="38">
        <v>7.63</v>
      </c>
      <c r="G246" s="33" t="s">
        <v>50</v>
      </c>
      <c r="H246" s="31">
        <v>1165</v>
      </c>
      <c r="I246" s="33" t="s">
        <v>10</v>
      </c>
      <c r="J246" s="36">
        <v>1.67</v>
      </c>
      <c r="K246" s="38">
        <v>2.59</v>
      </c>
    </row>
    <row r="247" spans="1:11" ht="15.75">
      <c r="A247" s="24" t="s">
        <v>28</v>
      </c>
      <c r="B247" s="25">
        <v>3870</v>
      </c>
      <c r="C247" s="24" t="s">
        <v>6</v>
      </c>
      <c r="D247" s="36">
        <v>7.83</v>
      </c>
      <c r="E247" s="38">
        <v>7.67</v>
      </c>
      <c r="G247" s="33" t="s">
        <v>50</v>
      </c>
      <c r="H247" s="31">
        <v>1200</v>
      </c>
      <c r="I247" s="33" t="s">
        <v>6</v>
      </c>
      <c r="J247" s="36">
        <v>1.7</v>
      </c>
      <c r="K247" s="38">
        <v>2.66</v>
      </c>
    </row>
    <row r="248" spans="1:11" ht="15.75">
      <c r="A248" s="24" t="s">
        <v>28</v>
      </c>
      <c r="B248" s="25">
        <v>4000</v>
      </c>
      <c r="C248" s="24" t="s">
        <v>6</v>
      </c>
      <c r="D248" s="36">
        <v>8.07</v>
      </c>
      <c r="E248" s="38">
        <v>7.9</v>
      </c>
      <c r="G248" s="33" t="s">
        <v>50</v>
      </c>
      <c r="H248" s="31">
        <v>1250</v>
      </c>
      <c r="I248" s="33" t="s">
        <v>6</v>
      </c>
      <c r="J248" s="36">
        <v>1.78</v>
      </c>
      <c r="K248" s="38">
        <v>2.78</v>
      </c>
    </row>
    <row r="249" spans="1:11" ht="15.75">
      <c r="A249" s="24" t="s">
        <v>28</v>
      </c>
      <c r="B249" s="25">
        <v>4060</v>
      </c>
      <c r="C249" s="24" t="s">
        <v>6</v>
      </c>
      <c r="D249" s="36">
        <v>8.1999999999999993</v>
      </c>
      <c r="E249" s="38">
        <v>8.0299999999999994</v>
      </c>
      <c r="G249" s="33" t="s">
        <v>50</v>
      </c>
      <c r="H249" s="31">
        <v>1350</v>
      </c>
      <c r="I249" s="33" t="s">
        <v>6</v>
      </c>
      <c r="J249" s="36">
        <v>1.91</v>
      </c>
      <c r="K249" s="38">
        <v>3</v>
      </c>
    </row>
    <row r="250" spans="1:11" ht="15.75">
      <c r="A250" s="24" t="s">
        <v>28</v>
      </c>
      <c r="B250" s="25">
        <v>4250</v>
      </c>
      <c r="C250" s="24" t="s">
        <v>6</v>
      </c>
      <c r="D250" s="36">
        <v>8.57</v>
      </c>
      <c r="E250" s="38">
        <v>8.4</v>
      </c>
      <c r="G250" s="33" t="s">
        <v>50</v>
      </c>
      <c r="H250" s="31">
        <v>1400</v>
      </c>
      <c r="I250" s="33" t="s">
        <v>6</v>
      </c>
      <c r="J250" s="36">
        <v>1.97</v>
      </c>
      <c r="K250" s="38">
        <v>3.11</v>
      </c>
    </row>
    <row r="251" spans="1:11" ht="15.75">
      <c r="A251" s="24" t="s">
        <v>28</v>
      </c>
      <c r="B251" s="25">
        <v>4370</v>
      </c>
      <c r="C251" s="24" t="s">
        <v>6</v>
      </c>
      <c r="D251" s="36">
        <v>8.81</v>
      </c>
      <c r="E251" s="38">
        <v>8.6300000000000008</v>
      </c>
      <c r="G251" s="33" t="s">
        <v>50</v>
      </c>
      <c r="H251" s="31">
        <v>1500</v>
      </c>
      <c r="I251" s="33" t="s">
        <v>6</v>
      </c>
      <c r="J251" s="36">
        <v>2.16</v>
      </c>
      <c r="K251" s="38">
        <v>3.34</v>
      </c>
    </row>
    <row r="252" spans="1:11" ht="15.75">
      <c r="A252" s="24" t="s">
        <v>28</v>
      </c>
      <c r="B252" s="25">
        <v>4500</v>
      </c>
      <c r="C252" s="24" t="s">
        <v>6</v>
      </c>
      <c r="D252" s="36">
        <v>9.1</v>
      </c>
      <c r="E252" s="38">
        <v>8.92</v>
      </c>
      <c r="G252" s="33" t="s">
        <v>50</v>
      </c>
      <c r="H252" s="31">
        <v>1825</v>
      </c>
      <c r="I252" s="33" t="s">
        <v>10</v>
      </c>
      <c r="J252" s="36">
        <v>2.59</v>
      </c>
      <c r="K252" s="38">
        <v>4.0599999999999996</v>
      </c>
    </row>
    <row r="253" spans="1:11" ht="15.75">
      <c r="A253" s="24" t="s">
        <v>28</v>
      </c>
      <c r="B253" s="25">
        <v>4750</v>
      </c>
      <c r="C253" s="24" t="s">
        <v>6</v>
      </c>
      <c r="D253" s="36">
        <v>9.59</v>
      </c>
      <c r="E253" s="38">
        <v>9.4</v>
      </c>
      <c r="G253" s="24" t="s">
        <v>24</v>
      </c>
      <c r="H253" s="25">
        <v>587</v>
      </c>
      <c r="I253" s="24" t="s">
        <v>6</v>
      </c>
      <c r="J253" s="36">
        <v>0.8</v>
      </c>
      <c r="K253" s="38">
        <v>0.73</v>
      </c>
    </row>
    <row r="254" spans="1:11" ht="15.75">
      <c r="A254" s="24" t="s">
        <v>28</v>
      </c>
      <c r="B254" s="25">
        <v>5000</v>
      </c>
      <c r="C254" s="24" t="s">
        <v>6</v>
      </c>
      <c r="D254" s="36">
        <v>10.11</v>
      </c>
      <c r="E254" s="38">
        <v>9.9</v>
      </c>
      <c r="G254" s="24" t="s">
        <v>24</v>
      </c>
      <c r="H254" s="25">
        <v>730</v>
      </c>
      <c r="I254" s="24" t="s">
        <v>6</v>
      </c>
      <c r="J254" s="36">
        <v>0.99</v>
      </c>
      <c r="K254" s="38">
        <v>0.9</v>
      </c>
    </row>
    <row r="255" spans="1:11" ht="15.75">
      <c r="A255" s="24" t="s">
        <v>28</v>
      </c>
      <c r="B255" s="25">
        <v>5300</v>
      </c>
      <c r="C255" s="24" t="s">
        <v>6</v>
      </c>
      <c r="D255" s="36">
        <v>10.7</v>
      </c>
      <c r="E255" s="38">
        <v>10.48</v>
      </c>
      <c r="G255" s="24" t="s">
        <v>24</v>
      </c>
      <c r="H255" s="25">
        <v>825</v>
      </c>
      <c r="I255" s="24" t="s">
        <v>6</v>
      </c>
      <c r="J255" s="36">
        <v>1.08</v>
      </c>
      <c r="K255" s="38">
        <v>0.99</v>
      </c>
    </row>
    <row r="256" spans="1:11" ht="15.75">
      <c r="A256" s="24" t="s">
        <v>30</v>
      </c>
      <c r="B256" s="25">
        <v>2000</v>
      </c>
      <c r="C256" s="24" t="s">
        <v>6</v>
      </c>
      <c r="D256" s="36">
        <v>7.21</v>
      </c>
      <c r="E256" s="38">
        <v>6.83</v>
      </c>
      <c r="G256" s="24" t="s">
        <v>24</v>
      </c>
      <c r="H256" s="25">
        <v>850</v>
      </c>
      <c r="I256" s="24" t="s">
        <v>6</v>
      </c>
      <c r="J256" s="36">
        <v>1.1200000000000001</v>
      </c>
      <c r="K256" s="38">
        <v>1.03</v>
      </c>
    </row>
    <row r="257" spans="1:11" ht="15.75">
      <c r="A257" s="24" t="s">
        <v>30</v>
      </c>
      <c r="B257" s="25">
        <v>2240</v>
      </c>
      <c r="C257" s="24" t="s">
        <v>6</v>
      </c>
      <c r="D257" s="36">
        <v>8.09</v>
      </c>
      <c r="E257" s="38">
        <v>7.67</v>
      </c>
      <c r="G257" s="24" t="s">
        <v>24</v>
      </c>
      <c r="H257" s="25">
        <v>944</v>
      </c>
      <c r="I257" s="24" t="s">
        <v>6</v>
      </c>
      <c r="J257" s="36">
        <v>1.26</v>
      </c>
      <c r="K257" s="38">
        <v>1.1499999999999999</v>
      </c>
    </row>
    <row r="258" spans="1:11" ht="15.75">
      <c r="A258" s="24" t="s">
        <v>30</v>
      </c>
      <c r="B258" s="25">
        <v>2360</v>
      </c>
      <c r="C258" s="24" t="s">
        <v>6</v>
      </c>
      <c r="D258" s="36">
        <v>8.52</v>
      </c>
      <c r="E258" s="38">
        <v>8.08</v>
      </c>
      <c r="G258" s="24" t="s">
        <v>24</v>
      </c>
      <c r="H258" s="25">
        <v>975</v>
      </c>
      <c r="I258" s="24" t="s">
        <v>6</v>
      </c>
      <c r="J258" s="36">
        <v>1.3</v>
      </c>
      <c r="K258" s="38">
        <v>1.19</v>
      </c>
    </row>
    <row r="259" spans="1:11" ht="15.75">
      <c r="A259" s="24" t="s">
        <v>30</v>
      </c>
      <c r="B259" s="25">
        <v>2500</v>
      </c>
      <c r="C259" s="24" t="s">
        <v>6</v>
      </c>
      <c r="D259" s="36">
        <v>9.0399999999999991</v>
      </c>
      <c r="E259" s="38">
        <v>8.57</v>
      </c>
      <c r="G259" s="24" t="s">
        <v>24</v>
      </c>
      <c r="H259" s="25">
        <v>1000</v>
      </c>
      <c r="I259" s="24" t="s">
        <v>6</v>
      </c>
      <c r="J259" s="36">
        <v>1.33</v>
      </c>
      <c r="K259" s="38">
        <v>1.22</v>
      </c>
    </row>
    <row r="260" spans="1:11" ht="15.75">
      <c r="A260" s="24" t="s">
        <v>30</v>
      </c>
      <c r="B260" s="25">
        <v>2650</v>
      </c>
      <c r="C260" s="24" t="s">
        <v>6</v>
      </c>
      <c r="D260" s="36">
        <v>9.56</v>
      </c>
      <c r="E260" s="38">
        <v>9.06</v>
      </c>
      <c r="G260" s="24" t="s">
        <v>24</v>
      </c>
      <c r="H260" s="25">
        <v>1030</v>
      </c>
      <c r="I260" s="24" t="s">
        <v>6</v>
      </c>
      <c r="J260" s="36">
        <v>1.36</v>
      </c>
      <c r="K260" s="38">
        <v>1.24</v>
      </c>
    </row>
    <row r="261" spans="1:11" ht="15.75">
      <c r="A261" s="24" t="s">
        <v>30</v>
      </c>
      <c r="B261" s="25">
        <v>2800</v>
      </c>
      <c r="C261" s="24" t="s">
        <v>6</v>
      </c>
      <c r="D261" s="36">
        <v>10.1</v>
      </c>
      <c r="E261" s="38">
        <v>9.57</v>
      </c>
      <c r="G261" s="24" t="s">
        <v>24</v>
      </c>
      <c r="H261" s="25">
        <v>1060</v>
      </c>
      <c r="I261" s="24" t="s">
        <v>6</v>
      </c>
      <c r="J261" s="36">
        <v>1.45</v>
      </c>
      <c r="K261" s="38">
        <v>1.32</v>
      </c>
    </row>
    <row r="262" spans="1:11" ht="15.75">
      <c r="A262" s="24" t="s">
        <v>30</v>
      </c>
      <c r="B262" s="25">
        <v>2845</v>
      </c>
      <c r="C262" s="24" t="s">
        <v>6</v>
      </c>
      <c r="D262" s="36">
        <v>10.28</v>
      </c>
      <c r="E262" s="38">
        <v>9.74</v>
      </c>
      <c r="G262" s="24" t="s">
        <v>24</v>
      </c>
      <c r="H262" s="25">
        <v>1087</v>
      </c>
      <c r="I262" s="24" t="s">
        <v>6</v>
      </c>
      <c r="J262" s="36">
        <v>1.48</v>
      </c>
      <c r="K262" s="38">
        <v>1.35</v>
      </c>
    </row>
    <row r="263" spans="1:11" ht="15.75">
      <c r="A263" s="24" t="s">
        <v>30</v>
      </c>
      <c r="B263" s="25">
        <v>2920</v>
      </c>
      <c r="C263" s="24" t="s">
        <v>6</v>
      </c>
      <c r="D263" s="36">
        <v>10.53</v>
      </c>
      <c r="E263" s="38">
        <v>9.98</v>
      </c>
      <c r="G263" s="24" t="s">
        <v>24</v>
      </c>
      <c r="H263" s="25">
        <v>1900</v>
      </c>
      <c r="I263" s="24" t="s">
        <v>6</v>
      </c>
      <c r="J263" s="36">
        <v>2.56</v>
      </c>
      <c r="K263" s="38">
        <v>2.34</v>
      </c>
    </row>
    <row r="264" spans="1:11" ht="15.75">
      <c r="A264" s="24" t="s">
        <v>30</v>
      </c>
      <c r="B264" s="25">
        <v>3000</v>
      </c>
      <c r="C264" s="24" t="s">
        <v>6</v>
      </c>
      <c r="D264" s="36">
        <v>10.83</v>
      </c>
      <c r="E264" s="38">
        <v>10.27</v>
      </c>
      <c r="G264" s="24" t="s">
        <v>24</v>
      </c>
      <c r="H264" s="25">
        <v>2000</v>
      </c>
      <c r="I264" s="24" t="s">
        <v>6</v>
      </c>
      <c r="J264" s="36">
        <v>2.71</v>
      </c>
      <c r="K264" s="38">
        <v>2.4700000000000002</v>
      </c>
    </row>
    <row r="265" spans="1:11" ht="15.75">
      <c r="A265" s="24" t="s">
        <v>30</v>
      </c>
      <c r="B265" s="25">
        <v>3150</v>
      </c>
      <c r="C265" s="24" t="s">
        <v>6</v>
      </c>
      <c r="D265" s="36">
        <v>11.38</v>
      </c>
      <c r="E265" s="38">
        <v>10.79</v>
      </c>
      <c r="G265" s="24" t="s">
        <v>51</v>
      </c>
      <c r="H265" s="25">
        <v>900</v>
      </c>
      <c r="I265" s="24" t="s">
        <v>10</v>
      </c>
      <c r="J265" s="36">
        <v>1.78</v>
      </c>
      <c r="K265" s="38">
        <v>1.74</v>
      </c>
    </row>
    <row r="266" spans="1:11" ht="15.75">
      <c r="A266" s="24" t="s">
        <v>30</v>
      </c>
      <c r="B266" s="25">
        <v>3350</v>
      </c>
      <c r="C266" s="24" t="s">
        <v>6</v>
      </c>
      <c r="D266" s="36">
        <v>12.09</v>
      </c>
      <c r="E266" s="38">
        <v>11.46</v>
      </c>
      <c r="G266" s="24" t="s">
        <v>51</v>
      </c>
      <c r="H266" s="25">
        <v>1045</v>
      </c>
      <c r="I266" s="24" t="s">
        <v>6</v>
      </c>
      <c r="J266" s="36">
        <v>2.09</v>
      </c>
      <c r="K266" s="38">
        <v>2.04</v>
      </c>
    </row>
    <row r="267" spans="1:11" ht="15.75">
      <c r="A267" s="24" t="s">
        <v>30</v>
      </c>
      <c r="B267" s="25">
        <v>3550</v>
      </c>
      <c r="C267" s="24" t="s">
        <v>6</v>
      </c>
      <c r="D267" s="36">
        <v>12.82</v>
      </c>
      <c r="E267" s="38">
        <v>12.15</v>
      </c>
      <c r="G267" s="24" t="s">
        <v>51</v>
      </c>
      <c r="H267" s="25">
        <v>1050</v>
      </c>
      <c r="I267" s="24" t="s">
        <v>6</v>
      </c>
      <c r="J267" s="36">
        <v>2.09</v>
      </c>
      <c r="K267" s="38">
        <v>2.04</v>
      </c>
    </row>
    <row r="268" spans="1:11" ht="15.75">
      <c r="A268" s="24" t="s">
        <v>30</v>
      </c>
      <c r="B268" s="25">
        <v>3750</v>
      </c>
      <c r="C268" s="24" t="s">
        <v>6</v>
      </c>
      <c r="D268" s="36">
        <v>13.51</v>
      </c>
      <c r="E268" s="38">
        <v>12.8</v>
      </c>
      <c r="G268" s="24" t="s">
        <v>51</v>
      </c>
      <c r="H268" s="25">
        <v>1107</v>
      </c>
      <c r="I268" s="24" t="s">
        <v>6</v>
      </c>
      <c r="J268" s="36">
        <v>2.19</v>
      </c>
      <c r="K268" s="38">
        <v>2.15</v>
      </c>
    </row>
    <row r="269" spans="1:11" ht="15.75">
      <c r="A269" s="24" t="s">
        <v>30</v>
      </c>
      <c r="B269" s="25">
        <v>4000</v>
      </c>
      <c r="C269" s="24" t="s">
        <v>6</v>
      </c>
      <c r="D269" s="36">
        <v>14.43</v>
      </c>
      <c r="E269" s="38">
        <v>13.67</v>
      </c>
      <c r="G269" s="24" t="s">
        <v>51</v>
      </c>
      <c r="H269" s="25">
        <v>1125</v>
      </c>
      <c r="I269" s="24" t="s">
        <v>44</v>
      </c>
      <c r="J269" s="36">
        <v>2.2200000000000002</v>
      </c>
      <c r="K269" s="38">
        <v>2.1800000000000002</v>
      </c>
    </row>
    <row r="270" spans="1:11" ht="15.75">
      <c r="A270" s="24" t="s">
        <v>30</v>
      </c>
      <c r="B270" s="25">
        <v>4250</v>
      </c>
      <c r="C270" s="24" t="s">
        <v>6</v>
      </c>
      <c r="D270" s="36">
        <v>15.32</v>
      </c>
      <c r="E270" s="38">
        <v>14.51</v>
      </c>
      <c r="G270" s="24" t="s">
        <v>51</v>
      </c>
      <c r="H270" s="25">
        <v>1250</v>
      </c>
      <c r="I270" s="24" t="s">
        <v>44</v>
      </c>
      <c r="J270" s="36">
        <v>2.5</v>
      </c>
      <c r="K270" s="38">
        <v>2.4500000000000002</v>
      </c>
    </row>
    <row r="271" spans="1:11" ht="15.75">
      <c r="A271" s="24" t="s">
        <v>30</v>
      </c>
      <c r="B271" s="25">
        <v>4400</v>
      </c>
      <c r="C271" s="24" t="s">
        <v>6</v>
      </c>
      <c r="D271" s="36">
        <v>15.9</v>
      </c>
      <c r="E271" s="38">
        <v>15.07</v>
      </c>
      <c r="G271" s="24" t="s">
        <v>51</v>
      </c>
      <c r="H271" s="25">
        <v>1272</v>
      </c>
      <c r="I271" s="24" t="s">
        <v>6</v>
      </c>
      <c r="J271" s="36">
        <v>2.5299999999999998</v>
      </c>
      <c r="K271" s="38">
        <v>2.48</v>
      </c>
    </row>
    <row r="272" spans="1:11" ht="15.75">
      <c r="A272" s="24" t="s">
        <v>30</v>
      </c>
      <c r="B272" s="25">
        <v>4500</v>
      </c>
      <c r="C272" s="24" t="s">
        <v>6</v>
      </c>
      <c r="D272" s="36">
        <v>16.25</v>
      </c>
      <c r="E272" s="38">
        <v>15.4</v>
      </c>
      <c r="G272" s="24" t="s">
        <v>51</v>
      </c>
      <c r="H272" s="25">
        <v>1400</v>
      </c>
      <c r="I272" s="24" t="s">
        <v>6</v>
      </c>
      <c r="J272" s="36">
        <v>2.77</v>
      </c>
      <c r="K272" s="38">
        <v>2.71</v>
      </c>
    </row>
    <row r="273" spans="1:11" ht="15.75">
      <c r="A273" s="24" t="s">
        <v>30</v>
      </c>
      <c r="B273" s="25">
        <v>4750</v>
      </c>
      <c r="C273" s="24" t="s">
        <v>6</v>
      </c>
      <c r="D273" s="36">
        <v>17.12</v>
      </c>
      <c r="E273" s="38">
        <v>16.23</v>
      </c>
      <c r="G273" s="24" t="s">
        <v>51</v>
      </c>
      <c r="H273" s="25">
        <v>1550</v>
      </c>
      <c r="I273" s="24" t="s">
        <v>6</v>
      </c>
      <c r="J273" s="36">
        <v>3.08</v>
      </c>
      <c r="K273" s="38">
        <v>3.02</v>
      </c>
    </row>
    <row r="274" spans="1:11" ht="15.75">
      <c r="A274" s="24" t="s">
        <v>30</v>
      </c>
      <c r="B274" s="25">
        <v>5300</v>
      </c>
      <c r="C274" s="24" t="s">
        <v>6</v>
      </c>
      <c r="D274" s="36">
        <v>19.16</v>
      </c>
      <c r="E274" s="38">
        <v>18.149999999999999</v>
      </c>
      <c r="G274" s="24" t="s">
        <v>51</v>
      </c>
      <c r="H274" s="25">
        <v>1600</v>
      </c>
      <c r="I274" s="24" t="s">
        <v>6</v>
      </c>
      <c r="J274" s="36">
        <v>3.18</v>
      </c>
      <c r="K274" s="38">
        <v>3.12</v>
      </c>
    </row>
    <row r="275" spans="1:11" ht="15.75">
      <c r="A275" s="24" t="s">
        <v>30</v>
      </c>
      <c r="B275" s="25">
        <v>5600</v>
      </c>
      <c r="C275" s="24" t="s">
        <v>6</v>
      </c>
      <c r="D275" s="36">
        <v>20.21</v>
      </c>
      <c r="E275" s="38">
        <v>19.149999999999999</v>
      </c>
      <c r="G275" s="24" t="s">
        <v>51</v>
      </c>
      <c r="H275" s="25">
        <v>2120</v>
      </c>
      <c r="I275" s="24" t="s">
        <v>6</v>
      </c>
      <c r="J275" s="36">
        <v>4.2</v>
      </c>
      <c r="K275" s="38">
        <v>4.12</v>
      </c>
    </row>
    <row r="276" spans="1:11" ht="15.75">
      <c r="A276" s="24" t="s">
        <v>30</v>
      </c>
      <c r="B276" s="25">
        <v>5772</v>
      </c>
      <c r="C276" s="24" t="s">
        <v>6</v>
      </c>
      <c r="D276" s="36">
        <v>20.84</v>
      </c>
      <c r="E276" s="38">
        <v>19.75</v>
      </c>
      <c r="G276" s="24" t="s">
        <v>51</v>
      </c>
      <c r="H276" s="25">
        <v>2150</v>
      </c>
      <c r="I276" s="24" t="s">
        <v>6</v>
      </c>
      <c r="J276" s="36">
        <v>4.28</v>
      </c>
      <c r="K276" s="38">
        <v>4.1900000000000004</v>
      </c>
    </row>
    <row r="277" spans="1:11" ht="15.75">
      <c r="A277" s="24" t="s">
        <v>30</v>
      </c>
      <c r="B277" s="25">
        <v>5800</v>
      </c>
      <c r="C277" s="24" t="s">
        <v>6</v>
      </c>
      <c r="D277" s="36">
        <v>20.95</v>
      </c>
      <c r="E277" s="38">
        <v>19.850000000000001</v>
      </c>
      <c r="G277" s="24" t="s">
        <v>51</v>
      </c>
      <c r="H277" s="25">
        <v>2650</v>
      </c>
      <c r="I277" s="24" t="s">
        <v>6</v>
      </c>
      <c r="J277" s="36">
        <v>5.27</v>
      </c>
      <c r="K277" s="38">
        <v>5.16</v>
      </c>
    </row>
    <row r="278" spans="1:11" ht="15.75">
      <c r="A278" s="24" t="s">
        <v>30</v>
      </c>
      <c r="B278" s="25">
        <v>6000</v>
      </c>
      <c r="C278" s="24" t="s">
        <v>6</v>
      </c>
      <c r="D278" s="36">
        <v>21.65</v>
      </c>
      <c r="E278" s="38">
        <v>20.52</v>
      </c>
      <c r="G278" s="24" t="s">
        <v>51</v>
      </c>
      <c r="H278" s="25">
        <v>2782</v>
      </c>
      <c r="I278" s="24" t="s">
        <v>6</v>
      </c>
      <c r="J278" s="36">
        <v>5.49</v>
      </c>
      <c r="K278" s="38">
        <v>5.38</v>
      </c>
    </row>
    <row r="279" spans="1:11" ht="15.75">
      <c r="A279" s="24" t="s">
        <v>30</v>
      </c>
      <c r="B279" s="25">
        <v>6700</v>
      </c>
      <c r="C279" s="24" t="s">
        <v>6</v>
      </c>
      <c r="D279" s="36">
        <v>24.19</v>
      </c>
      <c r="E279" s="38">
        <v>22.92</v>
      </c>
      <c r="G279" s="24" t="s">
        <v>51</v>
      </c>
      <c r="H279" s="25">
        <v>2800</v>
      </c>
      <c r="I279" s="24" t="s">
        <v>6</v>
      </c>
      <c r="J279" s="36">
        <v>5.54</v>
      </c>
      <c r="K279" s="38">
        <v>5.42</v>
      </c>
    </row>
    <row r="280" spans="1:11" ht="15.75">
      <c r="A280" s="24" t="s">
        <v>30</v>
      </c>
      <c r="B280" s="25">
        <v>7100</v>
      </c>
      <c r="C280" s="24" t="s">
        <v>6</v>
      </c>
      <c r="D280" s="36">
        <v>25.63</v>
      </c>
      <c r="E280" s="38">
        <v>24.29</v>
      </c>
      <c r="G280" s="24" t="s">
        <v>53</v>
      </c>
      <c r="H280" s="25">
        <v>1000</v>
      </c>
      <c r="I280" s="24" t="s">
        <v>6</v>
      </c>
      <c r="J280" s="36">
        <v>3.76</v>
      </c>
      <c r="K280" s="38">
        <v>3.68</v>
      </c>
    </row>
    <row r="281" spans="1:11" ht="15.75">
      <c r="A281" s="24" t="s">
        <v>30</v>
      </c>
      <c r="B281" s="25">
        <v>7500</v>
      </c>
      <c r="C281" s="24" t="s">
        <v>6</v>
      </c>
      <c r="D281" s="36">
        <v>27.1</v>
      </c>
      <c r="E281" s="38">
        <v>25.68</v>
      </c>
      <c r="G281" s="24" t="s">
        <v>53</v>
      </c>
      <c r="H281" s="25">
        <v>1400</v>
      </c>
      <c r="I281" s="24" t="s">
        <v>6</v>
      </c>
      <c r="J281" s="36">
        <v>5.27</v>
      </c>
      <c r="K281" s="38">
        <v>5.16</v>
      </c>
    </row>
    <row r="282" spans="1:11" ht="15.75">
      <c r="A282" s="24" t="s">
        <v>53</v>
      </c>
      <c r="B282" s="25">
        <v>2000</v>
      </c>
      <c r="C282" s="24" t="s">
        <v>6</v>
      </c>
      <c r="D282" s="37">
        <v>7.52</v>
      </c>
      <c r="E282" s="38">
        <v>7.37</v>
      </c>
      <c r="G282" s="27" t="s">
        <v>47</v>
      </c>
      <c r="H282" s="27">
        <v>996</v>
      </c>
      <c r="I282" s="30"/>
      <c r="J282" s="37">
        <v>3.61</v>
      </c>
      <c r="K282" s="38">
        <v>3.42</v>
      </c>
    </row>
    <row r="283" spans="1:11" ht="15.75">
      <c r="A283" s="24" t="s">
        <v>53</v>
      </c>
      <c r="B283" s="25">
        <v>2120</v>
      </c>
      <c r="C283" s="24" t="s">
        <v>6</v>
      </c>
      <c r="D283" s="37">
        <v>7.95</v>
      </c>
      <c r="E283" s="38">
        <v>7.79</v>
      </c>
      <c r="G283" s="27" t="s">
        <v>47</v>
      </c>
      <c r="H283" s="27">
        <v>1000</v>
      </c>
      <c r="I283" s="30"/>
      <c r="J283" s="37">
        <v>3.66</v>
      </c>
      <c r="K283" s="38">
        <v>3.46</v>
      </c>
    </row>
    <row r="284" spans="1:11" ht="15.75">
      <c r="A284" s="24" t="s">
        <v>53</v>
      </c>
      <c r="B284" s="25">
        <v>2150</v>
      </c>
      <c r="C284" s="24" t="s">
        <v>6</v>
      </c>
      <c r="D284" s="37">
        <v>8.1</v>
      </c>
      <c r="E284" s="38">
        <v>7.93</v>
      </c>
      <c r="G284" s="27" t="s">
        <v>47</v>
      </c>
      <c r="H284" s="27">
        <v>1030</v>
      </c>
      <c r="I284" s="30"/>
      <c r="J284" s="37">
        <v>3.76</v>
      </c>
      <c r="K284" s="38">
        <v>3.56</v>
      </c>
    </row>
    <row r="285" spans="1:11" ht="15.75">
      <c r="A285" s="24" t="s">
        <v>53</v>
      </c>
      <c r="B285" s="25">
        <v>2240</v>
      </c>
      <c r="C285" s="24" t="s">
        <v>6</v>
      </c>
      <c r="D285" s="37">
        <v>8.4499999999999993</v>
      </c>
      <c r="E285" s="38">
        <v>8.2799999999999994</v>
      </c>
      <c r="G285" s="27" t="s">
        <v>47</v>
      </c>
      <c r="H285" s="27">
        <v>1050</v>
      </c>
      <c r="I285" s="30"/>
      <c r="J285" s="37">
        <v>3.82</v>
      </c>
      <c r="K285" s="38">
        <v>3.61</v>
      </c>
    </row>
    <row r="286" spans="1:11" ht="15.75">
      <c r="A286" s="24" t="s">
        <v>53</v>
      </c>
      <c r="B286" s="25">
        <v>2400</v>
      </c>
      <c r="C286" s="24" t="s">
        <v>6</v>
      </c>
      <c r="D286" s="37">
        <v>9.0299999999999994</v>
      </c>
      <c r="E286" s="38">
        <v>8.85</v>
      </c>
      <c r="G286" s="27" t="s">
        <v>47</v>
      </c>
      <c r="H286" s="27">
        <v>1054</v>
      </c>
      <c r="I286" s="30"/>
      <c r="J286" s="37">
        <v>3.86</v>
      </c>
      <c r="K286" s="38">
        <v>3.65</v>
      </c>
    </row>
    <row r="287" spans="1:11" ht="15.75">
      <c r="A287" s="24" t="s">
        <v>53</v>
      </c>
      <c r="B287" s="25">
        <v>2500</v>
      </c>
      <c r="C287" s="24" t="s">
        <v>6</v>
      </c>
      <c r="D287" s="37">
        <v>9.4</v>
      </c>
      <c r="E287" s="38">
        <v>9.2100000000000009</v>
      </c>
      <c r="G287" s="27" t="s">
        <v>47</v>
      </c>
      <c r="H287" s="27">
        <v>1115</v>
      </c>
      <c r="I287" s="30"/>
      <c r="J287" s="37">
        <v>4.07</v>
      </c>
      <c r="K287" s="38">
        <v>3.85</v>
      </c>
    </row>
    <row r="288" spans="1:11" ht="15.75">
      <c r="A288" s="24" t="s">
        <v>53</v>
      </c>
      <c r="B288" s="25">
        <v>2580</v>
      </c>
      <c r="C288" s="24" t="s">
        <v>6</v>
      </c>
      <c r="D288" s="37">
        <v>9.69</v>
      </c>
      <c r="E288" s="38">
        <v>9.5</v>
      </c>
      <c r="G288" s="27" t="s">
        <v>47</v>
      </c>
      <c r="H288" s="27">
        <v>1195</v>
      </c>
      <c r="I288" s="30"/>
      <c r="J288" s="37">
        <v>4.37</v>
      </c>
      <c r="K288" s="38">
        <v>4.13</v>
      </c>
    </row>
    <row r="289" spans="1:11" ht="15.75">
      <c r="A289" s="24" t="s">
        <v>53</v>
      </c>
      <c r="B289" s="25">
        <v>2650</v>
      </c>
      <c r="C289" s="24" t="s">
        <v>6</v>
      </c>
      <c r="D289" s="37">
        <v>9.99</v>
      </c>
      <c r="E289" s="38">
        <v>9.7899999999999991</v>
      </c>
      <c r="G289" s="27" t="s">
        <v>47</v>
      </c>
      <c r="H289" s="27">
        <v>1220</v>
      </c>
      <c r="I289" s="30"/>
      <c r="J289" s="37">
        <v>4.4400000000000004</v>
      </c>
      <c r="K289" s="38">
        <v>4.2</v>
      </c>
    </row>
    <row r="290" spans="1:11" ht="15.75">
      <c r="A290" s="24" t="s">
        <v>53</v>
      </c>
      <c r="B290" s="25">
        <v>2800</v>
      </c>
      <c r="C290" s="24" t="s">
        <v>6</v>
      </c>
      <c r="D290" s="37">
        <v>10.51</v>
      </c>
      <c r="E290" s="38">
        <v>10.3</v>
      </c>
      <c r="G290" s="27" t="s">
        <v>47</v>
      </c>
      <c r="H290" s="27">
        <v>1230</v>
      </c>
      <c r="I290" s="30"/>
      <c r="J290" s="37">
        <v>4.47</v>
      </c>
      <c r="K290" s="38">
        <v>4.2300000000000004</v>
      </c>
    </row>
    <row r="291" spans="1:11" ht="15.75">
      <c r="A291" s="24" t="s">
        <v>53</v>
      </c>
      <c r="B291" s="25">
        <v>2840</v>
      </c>
      <c r="C291" s="24" t="s">
        <v>6</v>
      </c>
      <c r="D291" s="37">
        <v>10.7</v>
      </c>
      <c r="E291" s="38">
        <v>10.48</v>
      </c>
      <c r="G291" s="27" t="s">
        <v>47</v>
      </c>
      <c r="H291" s="27">
        <v>1250</v>
      </c>
      <c r="I291" s="30"/>
      <c r="J291" s="37">
        <v>4.5599999999999996</v>
      </c>
      <c r="K291" s="38">
        <v>4.3099999999999996</v>
      </c>
    </row>
    <row r="292" spans="1:11" ht="15.75">
      <c r="A292" s="24" t="s">
        <v>53</v>
      </c>
      <c r="B292" s="25">
        <v>3000</v>
      </c>
      <c r="C292" s="24" t="s">
        <v>6</v>
      </c>
      <c r="D292" s="37">
        <v>11.28</v>
      </c>
      <c r="E292" s="38">
        <v>11.05</v>
      </c>
      <c r="G292" s="27" t="s">
        <v>47</v>
      </c>
      <c r="H292" s="27">
        <v>1275</v>
      </c>
      <c r="I292" s="30"/>
      <c r="J292" s="37">
        <v>4.6500000000000004</v>
      </c>
      <c r="K292" s="38">
        <v>4.4000000000000004</v>
      </c>
    </row>
    <row r="293" spans="1:11" ht="15.75">
      <c r="A293" s="24" t="s">
        <v>53</v>
      </c>
      <c r="B293" s="25">
        <v>3150</v>
      </c>
      <c r="C293" s="24" t="s">
        <v>6</v>
      </c>
      <c r="D293" s="37">
        <v>11.87</v>
      </c>
      <c r="E293" s="38">
        <v>11.63</v>
      </c>
      <c r="G293" s="27" t="s">
        <v>47</v>
      </c>
      <c r="H293" s="27">
        <v>1307</v>
      </c>
      <c r="I293" s="30"/>
      <c r="J293" s="37">
        <v>4.78</v>
      </c>
      <c r="K293" s="38">
        <v>4.5199999999999996</v>
      </c>
    </row>
    <row r="294" spans="1:11" ht="15.75">
      <c r="A294" s="24" t="s">
        <v>53</v>
      </c>
      <c r="B294" s="25">
        <v>3800</v>
      </c>
      <c r="C294" s="24" t="s">
        <v>6</v>
      </c>
      <c r="D294" s="37">
        <v>14.28</v>
      </c>
      <c r="E294" s="38">
        <v>13.99</v>
      </c>
      <c r="G294" s="27" t="s">
        <v>47</v>
      </c>
      <c r="H294" s="27">
        <v>1370</v>
      </c>
      <c r="I294" s="30"/>
      <c r="J294" s="37">
        <v>4.99</v>
      </c>
      <c r="K294" s="38">
        <v>4.72</v>
      </c>
    </row>
    <row r="295" spans="1:11" ht="15.75">
      <c r="A295" s="24" t="s">
        <v>53</v>
      </c>
      <c r="B295" s="25">
        <v>4500</v>
      </c>
      <c r="C295" s="24" t="s">
        <v>6</v>
      </c>
      <c r="D295" s="37">
        <v>16.899999999999999</v>
      </c>
      <c r="E295" s="38">
        <v>16.559999999999999</v>
      </c>
      <c r="G295" s="27" t="s">
        <v>47</v>
      </c>
      <c r="H295" s="27">
        <v>1400</v>
      </c>
      <c r="I295" s="30"/>
      <c r="J295" s="37">
        <v>5.12</v>
      </c>
      <c r="K295" s="38">
        <v>4.84</v>
      </c>
    </row>
    <row r="296" spans="1:11" ht="15.75">
      <c r="A296" s="24" t="s">
        <v>32</v>
      </c>
      <c r="B296" s="25">
        <v>2650</v>
      </c>
      <c r="C296" s="24" t="s">
        <v>6</v>
      </c>
      <c r="D296" s="37">
        <v>16.32</v>
      </c>
      <c r="E296" s="38">
        <v>15.99</v>
      </c>
      <c r="G296" s="27" t="s">
        <v>47</v>
      </c>
      <c r="H296" s="27">
        <v>1413</v>
      </c>
      <c r="I296" s="30"/>
      <c r="J296" s="37">
        <v>5.15</v>
      </c>
      <c r="K296" s="38">
        <v>4.87</v>
      </c>
    </row>
    <row r="297" spans="1:11" ht="15.75">
      <c r="A297" s="24" t="s">
        <v>32</v>
      </c>
      <c r="B297" s="25">
        <v>2800</v>
      </c>
      <c r="C297" s="24" t="s">
        <v>6</v>
      </c>
      <c r="D297" s="37">
        <v>17.260000000000002</v>
      </c>
      <c r="E297" s="38">
        <v>16.91</v>
      </c>
      <c r="G297" s="27" t="s">
        <v>47</v>
      </c>
      <c r="H297" s="27">
        <v>1420</v>
      </c>
      <c r="I297" s="30"/>
      <c r="J297" s="37">
        <v>5.18</v>
      </c>
      <c r="K297" s="38">
        <v>4.9000000000000004</v>
      </c>
    </row>
    <row r="298" spans="1:11" ht="15.75">
      <c r="A298" s="24" t="s">
        <v>32</v>
      </c>
      <c r="B298" s="25">
        <v>3000</v>
      </c>
      <c r="C298" s="24" t="s">
        <v>6</v>
      </c>
      <c r="D298" s="37">
        <v>18.489999999999998</v>
      </c>
      <c r="E298" s="38">
        <v>18.11</v>
      </c>
      <c r="G298" s="27" t="s">
        <v>47</v>
      </c>
      <c r="H298" s="27">
        <v>1630</v>
      </c>
      <c r="I298" s="30"/>
      <c r="J298" s="37">
        <v>5.95</v>
      </c>
      <c r="K298" s="38">
        <v>5.63</v>
      </c>
    </row>
    <row r="299" spans="1:11" ht="15.75">
      <c r="A299" s="24" t="s">
        <v>32</v>
      </c>
      <c r="B299" s="25">
        <v>3350</v>
      </c>
      <c r="C299" s="24" t="s">
        <v>6</v>
      </c>
      <c r="D299" s="37">
        <v>20.63</v>
      </c>
      <c r="E299" s="38">
        <v>20.21</v>
      </c>
      <c r="G299" s="27" t="s">
        <v>47</v>
      </c>
      <c r="H299" s="27">
        <v>1703</v>
      </c>
      <c r="I299" s="30"/>
      <c r="J299" s="37">
        <v>6.22</v>
      </c>
      <c r="K299" s="38">
        <v>5.88</v>
      </c>
    </row>
    <row r="300" spans="1:11" ht="15.75">
      <c r="A300" s="24" t="s">
        <v>32</v>
      </c>
      <c r="B300" s="25">
        <v>3550</v>
      </c>
      <c r="C300" s="24" t="s">
        <v>6</v>
      </c>
      <c r="D300" s="37">
        <v>21.86</v>
      </c>
      <c r="E300" s="38">
        <v>21.42</v>
      </c>
      <c r="G300" s="27" t="s">
        <v>47</v>
      </c>
      <c r="H300" s="27">
        <v>1750</v>
      </c>
      <c r="I300" s="30"/>
      <c r="J300" s="37">
        <v>6.38</v>
      </c>
      <c r="K300" s="38">
        <v>6.03</v>
      </c>
    </row>
    <row r="301" spans="1:11" ht="15.75">
      <c r="A301" s="24" t="s">
        <v>32</v>
      </c>
      <c r="B301" s="25">
        <v>4250</v>
      </c>
      <c r="C301" s="24" t="s">
        <v>6</v>
      </c>
      <c r="D301" s="37">
        <v>26.21</v>
      </c>
      <c r="E301" s="38">
        <v>25.68</v>
      </c>
      <c r="G301" s="27" t="s">
        <v>47</v>
      </c>
      <c r="H301" s="27">
        <v>1790</v>
      </c>
      <c r="I301" s="30"/>
      <c r="J301" s="37">
        <v>6.54</v>
      </c>
      <c r="K301" s="38">
        <v>6.19</v>
      </c>
    </row>
    <row r="302" spans="1:11" ht="15.75">
      <c r="A302" s="24" t="s">
        <v>33</v>
      </c>
      <c r="B302" s="25">
        <v>1200</v>
      </c>
      <c r="C302" s="26"/>
      <c r="D302" s="37">
        <v>3.66</v>
      </c>
      <c r="E302" s="38">
        <v>3.21</v>
      </c>
      <c r="G302" s="27" t="s">
        <v>47</v>
      </c>
      <c r="H302" s="27">
        <v>1908</v>
      </c>
      <c r="I302" s="30"/>
      <c r="J302" s="37">
        <v>6.97</v>
      </c>
      <c r="K302" s="38">
        <v>6.59</v>
      </c>
    </row>
    <row r="303" spans="1:11" ht="15.75">
      <c r="A303" s="27" t="s">
        <v>34</v>
      </c>
      <c r="B303" s="27">
        <v>559</v>
      </c>
      <c r="C303" s="28"/>
      <c r="D303" s="37">
        <v>3.15</v>
      </c>
      <c r="E303" s="38">
        <v>2.77</v>
      </c>
      <c r="G303" s="27" t="s">
        <v>60</v>
      </c>
      <c r="H303" s="27">
        <v>2255</v>
      </c>
      <c r="I303" s="30"/>
      <c r="J303" s="37">
        <v>8.24</v>
      </c>
      <c r="K303" s="38">
        <v>7.8</v>
      </c>
    </row>
    <row r="304" spans="1:11" ht="15.75">
      <c r="A304" s="27" t="s">
        <v>34</v>
      </c>
      <c r="B304" s="27">
        <v>707</v>
      </c>
      <c r="C304" s="28"/>
      <c r="D304" s="37">
        <v>3.15</v>
      </c>
      <c r="E304" s="38">
        <v>2.77</v>
      </c>
      <c r="G304" s="27" t="s">
        <v>52</v>
      </c>
      <c r="H304" s="27">
        <v>865</v>
      </c>
      <c r="I304" s="30"/>
      <c r="J304" s="37">
        <v>4.2</v>
      </c>
      <c r="K304" s="38">
        <v>3.98</v>
      </c>
    </row>
    <row r="305" spans="1:11" ht="15.75">
      <c r="A305" s="27" t="s">
        <v>35</v>
      </c>
      <c r="B305" s="27">
        <v>559</v>
      </c>
      <c r="C305" s="29"/>
      <c r="D305" s="37">
        <v>4.17</v>
      </c>
      <c r="E305" s="38">
        <v>3.67</v>
      </c>
      <c r="G305" s="27" t="s">
        <v>52</v>
      </c>
      <c r="H305" s="27">
        <v>880</v>
      </c>
      <c r="I305" s="30"/>
      <c r="J305" s="37">
        <v>4.28</v>
      </c>
      <c r="K305" s="38">
        <v>4.05</v>
      </c>
    </row>
    <row r="306" spans="1:11" ht="15.75">
      <c r="A306" s="27" t="s">
        <v>35</v>
      </c>
      <c r="B306" s="27">
        <v>610</v>
      </c>
      <c r="C306" s="29"/>
      <c r="D306" s="37">
        <v>4.17</v>
      </c>
      <c r="E306" s="38">
        <v>3.67</v>
      </c>
      <c r="G306" s="27" t="s">
        <v>52</v>
      </c>
      <c r="H306" s="27">
        <v>1320</v>
      </c>
      <c r="I306" s="30"/>
      <c r="J306" s="37">
        <v>6.42</v>
      </c>
      <c r="K306" s="38">
        <v>6.08</v>
      </c>
    </row>
    <row r="307" spans="1:11" ht="15.75">
      <c r="A307" s="27" t="s">
        <v>35</v>
      </c>
      <c r="B307" s="27">
        <v>730</v>
      </c>
      <c r="C307" s="29"/>
      <c r="D307" s="37">
        <v>4.17</v>
      </c>
      <c r="E307" s="38">
        <v>3.67</v>
      </c>
      <c r="G307" s="27" t="s">
        <v>52</v>
      </c>
      <c r="H307" s="27">
        <v>1600</v>
      </c>
      <c r="I307" s="30"/>
      <c r="J307" s="37">
        <v>7.86</v>
      </c>
      <c r="K307" s="38">
        <v>7.43</v>
      </c>
    </row>
    <row r="308" spans="1:11" ht="15.75">
      <c r="A308" s="27" t="s">
        <v>36</v>
      </c>
      <c r="B308" s="27">
        <v>914</v>
      </c>
      <c r="C308" s="29"/>
      <c r="D308" s="37">
        <v>6.11</v>
      </c>
      <c r="E308" s="38">
        <v>5.37</v>
      </c>
      <c r="G308" s="27" t="s">
        <v>52</v>
      </c>
      <c r="H308" s="27">
        <v>1625</v>
      </c>
      <c r="I308" s="30"/>
      <c r="J308" s="37">
        <v>7.89</v>
      </c>
      <c r="K308" s="38">
        <v>7.46</v>
      </c>
    </row>
    <row r="309" spans="1:11" ht="15.75">
      <c r="A309" s="27" t="s">
        <v>57</v>
      </c>
      <c r="B309" s="27">
        <v>508</v>
      </c>
      <c r="C309" s="29"/>
      <c r="D309" s="37">
        <v>6.28</v>
      </c>
      <c r="E309" s="38">
        <v>5.51</v>
      </c>
      <c r="G309" s="27" t="s">
        <v>52</v>
      </c>
      <c r="H309" s="27">
        <v>1727</v>
      </c>
      <c r="I309" s="30"/>
      <c r="J309" s="37">
        <v>8.41</v>
      </c>
      <c r="K309" s="38">
        <v>7.95</v>
      </c>
    </row>
    <row r="310" spans="1:11" ht="15.75">
      <c r="A310" s="27" t="s">
        <v>57</v>
      </c>
      <c r="B310" s="27">
        <v>762</v>
      </c>
      <c r="C310" s="29"/>
      <c r="D310" s="37">
        <v>6.28</v>
      </c>
      <c r="E310" s="38">
        <v>5.51</v>
      </c>
      <c r="G310" s="27" t="s">
        <v>52</v>
      </c>
      <c r="H310" s="27">
        <v>1820</v>
      </c>
      <c r="I310" s="30"/>
      <c r="J310" s="37">
        <v>8.84</v>
      </c>
      <c r="K310" s="38">
        <v>8.36</v>
      </c>
    </row>
    <row r="311" spans="1:11" ht="15.75">
      <c r="A311" s="27" t="s">
        <v>57</v>
      </c>
      <c r="B311" s="27">
        <v>1016</v>
      </c>
      <c r="C311" s="29"/>
      <c r="D311" s="37">
        <v>7.41</v>
      </c>
      <c r="E311" s="38">
        <v>6.51</v>
      </c>
      <c r="G311" s="27" t="s">
        <v>52</v>
      </c>
      <c r="H311" s="27">
        <v>1908</v>
      </c>
      <c r="I311" s="30"/>
      <c r="J311" s="37">
        <v>9.2899999999999991</v>
      </c>
      <c r="K311" s="38">
        <v>8.7899999999999991</v>
      </c>
    </row>
    <row r="312" spans="1:11" ht="15.75">
      <c r="A312" s="27" t="s">
        <v>64</v>
      </c>
      <c r="B312" s="27">
        <v>723</v>
      </c>
      <c r="C312" s="29"/>
      <c r="D312" s="37">
        <v>6.81</v>
      </c>
      <c r="E312" s="38">
        <v>5.98</v>
      </c>
      <c r="G312" s="27" t="s">
        <v>52</v>
      </c>
      <c r="H312" s="27">
        <v>1920</v>
      </c>
      <c r="I312" s="30"/>
      <c r="J312" s="37">
        <v>9.34</v>
      </c>
      <c r="K312" s="38">
        <v>8.83</v>
      </c>
    </row>
    <row r="313" spans="1:11" ht="15.75">
      <c r="A313" s="27" t="s">
        <v>38</v>
      </c>
      <c r="B313" s="27">
        <v>1244</v>
      </c>
      <c r="C313" s="29"/>
      <c r="D313" s="37">
        <v>8.36</v>
      </c>
      <c r="E313" s="38">
        <v>7.35</v>
      </c>
      <c r="G313" s="27" t="s">
        <v>52</v>
      </c>
      <c r="H313" s="27">
        <v>1930</v>
      </c>
      <c r="I313" s="30"/>
      <c r="J313" s="37">
        <v>9.4</v>
      </c>
      <c r="K313" s="38">
        <v>8.89</v>
      </c>
    </row>
    <row r="314" spans="1:11" ht="15.75">
      <c r="A314" s="27" t="s">
        <v>38</v>
      </c>
      <c r="B314" s="27">
        <v>1397</v>
      </c>
      <c r="C314" s="29"/>
      <c r="D314" s="37">
        <v>13.6</v>
      </c>
      <c r="E314" s="38">
        <v>11.95</v>
      </c>
      <c r="G314" s="27" t="s">
        <v>61</v>
      </c>
      <c r="H314" s="27">
        <v>2130</v>
      </c>
      <c r="I314" s="30"/>
      <c r="J314" s="37">
        <v>10.35</v>
      </c>
      <c r="K314" s="38">
        <v>9.7899999999999991</v>
      </c>
    </row>
    <row r="315" spans="1:11" ht="15.75">
      <c r="A315" s="27" t="s">
        <v>40</v>
      </c>
      <c r="B315" s="27">
        <v>1244</v>
      </c>
      <c r="C315" s="29"/>
      <c r="D315" s="37">
        <v>15.14</v>
      </c>
      <c r="E315" s="38">
        <v>13.3</v>
      </c>
      <c r="G315" s="27" t="s">
        <v>52</v>
      </c>
      <c r="H315" s="27">
        <v>2140</v>
      </c>
      <c r="I315" s="30"/>
      <c r="J315" s="37">
        <v>10.42</v>
      </c>
      <c r="K315" s="38">
        <v>9.86</v>
      </c>
    </row>
    <row r="316" spans="1:11" ht="15.75">
      <c r="A316" s="27" t="s">
        <v>42</v>
      </c>
      <c r="B316" s="27">
        <v>630</v>
      </c>
      <c r="C316" s="30"/>
      <c r="D316" s="37">
        <v>2.09</v>
      </c>
      <c r="E316" s="38">
        <v>1.97</v>
      </c>
      <c r="G316" s="27" t="s">
        <v>52</v>
      </c>
      <c r="H316" s="27">
        <v>2155</v>
      </c>
      <c r="I316" s="30"/>
      <c r="J316" s="37">
        <v>10.48</v>
      </c>
      <c r="K316" s="38">
        <v>9.91</v>
      </c>
    </row>
    <row r="317" spans="1:11" ht="15.75">
      <c r="A317" s="27" t="s">
        <v>42</v>
      </c>
      <c r="B317" s="27">
        <v>800</v>
      </c>
      <c r="C317" s="30"/>
      <c r="D317" s="37">
        <v>2.09</v>
      </c>
      <c r="E317" s="38">
        <v>1.97</v>
      </c>
      <c r="G317" s="27" t="s">
        <v>52</v>
      </c>
      <c r="H317" s="27">
        <v>2164</v>
      </c>
      <c r="I317" s="30"/>
      <c r="J317" s="37">
        <v>10.51</v>
      </c>
      <c r="K317" s="38">
        <v>9.94</v>
      </c>
    </row>
    <row r="318" spans="1:11" ht="15.75">
      <c r="A318" s="27" t="s">
        <v>45</v>
      </c>
      <c r="B318" s="27">
        <v>1025</v>
      </c>
      <c r="C318" s="30"/>
      <c r="D318" s="37">
        <v>3.12</v>
      </c>
      <c r="E318" s="38">
        <v>2.95</v>
      </c>
      <c r="G318" s="27" t="s">
        <v>52</v>
      </c>
      <c r="H318" s="27">
        <v>2190</v>
      </c>
      <c r="I318" s="30"/>
      <c r="J318" s="37">
        <v>10.66</v>
      </c>
      <c r="K318" s="38">
        <v>10.08</v>
      </c>
    </row>
    <row r="319" spans="1:11" ht="15.75">
      <c r="A319" s="27" t="s">
        <v>45</v>
      </c>
      <c r="B319" s="27">
        <v>1888</v>
      </c>
      <c r="C319" s="30"/>
      <c r="D319" s="37">
        <v>5.74</v>
      </c>
      <c r="E319" s="38">
        <v>5.43</v>
      </c>
      <c r="G319" s="27" t="s">
        <v>52</v>
      </c>
      <c r="H319" s="27">
        <v>2250</v>
      </c>
      <c r="I319" s="30"/>
      <c r="J319" s="37">
        <v>10.94</v>
      </c>
      <c r="K319" s="38">
        <v>10.35</v>
      </c>
    </row>
    <row r="320" spans="1:11" ht="15.75">
      <c r="A320" s="27" t="s">
        <v>45</v>
      </c>
      <c r="B320" s="27">
        <v>2080</v>
      </c>
      <c r="C320" s="30"/>
      <c r="D320" s="37">
        <v>6.32</v>
      </c>
      <c r="E320" s="38">
        <v>5.98</v>
      </c>
      <c r="G320" s="27" t="s">
        <v>59</v>
      </c>
      <c r="H320" s="27">
        <v>1690</v>
      </c>
      <c r="I320" s="30"/>
      <c r="J320" s="37">
        <v>9.25</v>
      </c>
      <c r="K320" s="38">
        <v>8.75</v>
      </c>
    </row>
    <row r="321" spans="1:11" ht="15.75">
      <c r="A321" s="27" t="s">
        <v>47</v>
      </c>
      <c r="B321" s="27">
        <v>737</v>
      </c>
      <c r="C321" s="30"/>
      <c r="D321" s="37">
        <v>3.15</v>
      </c>
      <c r="E321" s="38">
        <v>2.98</v>
      </c>
      <c r="G321" s="27" t="s">
        <v>54</v>
      </c>
      <c r="H321" s="27">
        <v>890</v>
      </c>
      <c r="I321" s="30"/>
      <c r="J321" s="37">
        <v>5.39</v>
      </c>
      <c r="K321" s="38">
        <v>5.0999999999999996</v>
      </c>
    </row>
    <row r="322" spans="1:11" ht="15.75">
      <c r="A322" s="27" t="s">
        <v>47</v>
      </c>
      <c r="B322" s="27">
        <v>742</v>
      </c>
      <c r="C322" s="30"/>
      <c r="D322" s="37">
        <v>3.15</v>
      </c>
      <c r="E322" s="38">
        <v>2.98</v>
      </c>
      <c r="G322" s="27" t="s">
        <v>54</v>
      </c>
      <c r="H322" s="27">
        <v>900</v>
      </c>
      <c r="I322" s="24"/>
      <c r="J322" s="37">
        <v>5.46</v>
      </c>
      <c r="K322" s="38">
        <v>5.17</v>
      </c>
    </row>
    <row r="323" spans="1:11" ht="15.75">
      <c r="A323" s="27" t="s">
        <v>47</v>
      </c>
      <c r="B323" s="27">
        <v>860</v>
      </c>
      <c r="C323" s="30"/>
      <c r="D323" s="37">
        <v>3.15</v>
      </c>
      <c r="E323" s="38">
        <v>2.98</v>
      </c>
      <c r="G323" s="27" t="s">
        <v>54</v>
      </c>
      <c r="H323" s="27">
        <v>1005</v>
      </c>
      <c r="I323" s="24"/>
      <c r="J323" s="37">
        <v>6.11</v>
      </c>
      <c r="K323" s="38">
        <v>5.78</v>
      </c>
    </row>
    <row r="324" spans="1:11" ht="15.75">
      <c r="A324" s="27" t="s">
        <v>47</v>
      </c>
      <c r="B324" s="27">
        <v>882</v>
      </c>
      <c r="C324" s="30"/>
      <c r="D324" s="37">
        <v>3.21</v>
      </c>
      <c r="E324" s="38">
        <v>3.04</v>
      </c>
      <c r="G324" s="27" t="s">
        <v>54</v>
      </c>
      <c r="H324" s="27">
        <v>1250</v>
      </c>
      <c r="I324" s="24"/>
      <c r="J324" s="37">
        <v>7.62</v>
      </c>
      <c r="K324" s="38">
        <v>7.21</v>
      </c>
    </row>
    <row r="325" spans="1:11" ht="15.75">
      <c r="A325" s="27" t="s">
        <v>47</v>
      </c>
      <c r="B325" s="27">
        <v>925</v>
      </c>
      <c r="C325" s="30"/>
      <c r="D325" s="37">
        <v>3.39</v>
      </c>
      <c r="E325" s="38">
        <v>3.21</v>
      </c>
      <c r="G325" s="24"/>
      <c r="H325" s="25"/>
      <c r="I325" s="24"/>
      <c r="J325" s="30"/>
      <c r="K325" s="38"/>
    </row>
  </sheetData>
  <mergeCells count="2">
    <mergeCell ref="A1:K3"/>
    <mergeCell ref="G5:K5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масса</vt:lpstr>
      <vt:lpstr>Прайс 24.04.2018</vt:lpstr>
    </vt:vector>
  </TitlesOfParts>
  <Company>Wolfish Lair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User</cp:lastModifiedBy>
  <cp:lastPrinted>2018-04-12T11:22:02Z</cp:lastPrinted>
  <dcterms:created xsi:type="dcterms:W3CDTF">2014-02-06T15:42:14Z</dcterms:created>
  <dcterms:modified xsi:type="dcterms:W3CDTF">2018-04-23T06:33:16Z</dcterms:modified>
</cp:coreProperties>
</file>