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tabRatio="626" firstSheet="6" activeTab="13"/>
  </bookViews>
  <sheets>
    <sheet name="услуги гост." sheetId="1" state="hidden" r:id="rId1"/>
    <sheet name="гостиница" sheetId="2" r:id="rId2"/>
    <sheet name="платная стоянка" sheetId="3" state="hidden" r:id="rId3"/>
    <sheet name="услуги БОК" sheetId="4" r:id="rId4"/>
    <sheet name="бассейн" sheetId="5" r:id="rId5"/>
    <sheet name="БОК общее отделение" sheetId="6" r:id="rId6"/>
    <sheet name="ритуальные усл." sheetId="7" r:id="rId7"/>
    <sheet name="жил.ком.усл.население" sheetId="8" state="hidden" r:id="rId8"/>
    <sheet name="жил.ком.усл.юр.лица" sheetId="9" state="hidden" r:id="rId9"/>
    <sheet name="автотранспорт" sheetId="10" r:id="rId10"/>
    <sheet name="АНЖ" sheetId="11" r:id="rId11"/>
    <sheet name="прейскурант" sheetId="12" state="hidden" r:id="rId12"/>
    <sheet name="Водопровод и канализация" sheetId="13" r:id="rId13"/>
    <sheet name="Электромонтажные работы" sheetId="14" r:id="rId14"/>
  </sheets>
  <calcPr calcId="125725"/>
</workbook>
</file>

<file path=xl/calcChain.xml><?xml version="1.0" encoding="utf-8"?>
<calcChain xmlns="http://schemas.openxmlformats.org/spreadsheetml/2006/main">
  <c r="F101" i="13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0"/>
  <c r="F19"/>
  <c r="C20" i="4" l="1"/>
  <c r="C19"/>
  <c r="C18"/>
  <c r="C17"/>
  <c r="F79" i="12" l="1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B13" i="11" l="1"/>
  <c r="B16" s="1"/>
  <c r="B17" l="1"/>
  <c r="B18" s="1"/>
  <c r="D49" i="10" l="1"/>
  <c r="E49" s="1"/>
  <c r="D48"/>
  <c r="E48" s="1"/>
  <c r="D46"/>
  <c r="E46" s="1"/>
  <c r="D45"/>
  <c r="E45" s="1"/>
  <c r="D43"/>
  <c r="E43" s="1"/>
  <c r="D42"/>
  <c r="E42" s="1"/>
  <c r="D40"/>
  <c r="E40" s="1"/>
  <c r="D39"/>
  <c r="E39" s="1"/>
  <c r="D38"/>
  <c r="E38" s="1"/>
  <c r="D36"/>
  <c r="E36" s="1"/>
  <c r="D35"/>
  <c r="E35" s="1"/>
  <c r="D34"/>
  <c r="E34" s="1"/>
  <c r="D32"/>
  <c r="E32" s="1"/>
  <c r="D31"/>
  <c r="E31" s="1"/>
  <c r="D30"/>
  <c r="E30" s="1"/>
  <c r="D29"/>
  <c r="E29" s="1"/>
  <c r="D28"/>
  <c r="E28" s="1"/>
  <c r="D27"/>
  <c r="E27" s="1"/>
  <c r="D26"/>
  <c r="E26" s="1"/>
  <c r="D25"/>
  <c r="E25" s="1"/>
  <c r="D24"/>
  <c r="E24" s="1"/>
  <c r="D23"/>
  <c r="E23" s="1"/>
  <c r="D22"/>
  <c r="E22" s="1"/>
  <c r="D21"/>
  <c r="E21" s="1"/>
  <c r="D20"/>
  <c r="E20" s="1"/>
  <c r="D19"/>
  <c r="E19" s="1"/>
  <c r="D18"/>
  <c r="E18" s="1"/>
  <c r="D17"/>
  <c r="E17" s="1"/>
  <c r="D16"/>
  <c r="E16" s="1"/>
  <c r="D15"/>
  <c r="E15" s="1"/>
  <c r="D14"/>
  <c r="E14" s="1"/>
  <c r="F14" s="1"/>
  <c r="D13"/>
  <c r="E13" s="1"/>
  <c r="F13" s="1"/>
  <c r="L8" i="9" l="1"/>
  <c r="K8"/>
  <c r="J8"/>
  <c r="I8"/>
  <c r="H8"/>
  <c r="G8"/>
  <c r="C8"/>
  <c r="B8"/>
  <c r="G11" i="8"/>
  <c r="F11"/>
  <c r="E11"/>
  <c r="C31" i="3" l="1"/>
  <c r="C30"/>
  <c r="C29"/>
  <c r="C27"/>
  <c r="C26"/>
  <c r="C25"/>
  <c r="C23"/>
  <c r="C22"/>
  <c r="C21"/>
  <c r="C19"/>
  <c r="C18"/>
  <c r="C17"/>
  <c r="C15"/>
  <c r="C14"/>
  <c r="C13"/>
  <c r="D13" l="1"/>
  <c r="E13" s="1"/>
  <c r="D14"/>
  <c r="E14" s="1"/>
  <c r="D15"/>
  <c r="E15" s="1"/>
  <c r="D17"/>
  <c r="E17" s="1"/>
  <c r="D18"/>
  <c r="E18" s="1"/>
  <c r="D19"/>
  <c r="E19" s="1"/>
  <c r="D21"/>
  <c r="E21" s="1"/>
  <c r="D22"/>
  <c r="E22" s="1"/>
  <c r="D23"/>
  <c r="E23" s="1"/>
  <c r="D25"/>
  <c r="E25" s="1"/>
  <c r="D26"/>
  <c r="E26" s="1"/>
  <c r="D27"/>
  <c r="E27" s="1"/>
  <c r="D29"/>
  <c r="E29" s="1"/>
  <c r="D30"/>
  <c r="E30" s="1"/>
  <c r="D31"/>
  <c r="E31" s="1"/>
  <c r="G14" i="2" l="1"/>
  <c r="B14"/>
  <c r="G13"/>
  <c r="B13"/>
  <c r="G12"/>
  <c r="B12"/>
  <c r="C14" i="1"/>
  <c r="D14" s="1"/>
  <c r="C13"/>
  <c r="D13" s="1"/>
  <c r="C12"/>
  <c r="D12" s="1"/>
  <c r="C11"/>
  <c r="D11" s="1"/>
  <c r="C12" i="2" l="1"/>
  <c r="D12"/>
  <c r="E12" s="1"/>
  <c r="C13"/>
  <c r="D13"/>
  <c r="E13" s="1"/>
  <c r="C14"/>
  <c r="D14"/>
  <c r="E14" s="1"/>
</calcChain>
</file>

<file path=xl/sharedStrings.xml><?xml version="1.0" encoding="utf-8"?>
<sst xmlns="http://schemas.openxmlformats.org/spreadsheetml/2006/main" count="1345" uniqueCount="616">
  <si>
    <t>"УТВЕРЖДАЮ"</t>
  </si>
  <si>
    <t xml:space="preserve">Директор Славгородского </t>
  </si>
  <si>
    <t>УКП"Жилкомхоз"</t>
  </si>
  <si>
    <t>_________________С.В.Бойков</t>
  </si>
  <si>
    <t>"31" декабря 2015 года</t>
  </si>
  <si>
    <t>ПРЕЙСКУРАНТ № 1</t>
  </si>
  <si>
    <t>НА ДОПОЛНИТЕЛЬНЫЕ УСЛУГИ В ГОСТИНИЦЕ</t>
  </si>
  <si>
    <t>с 01.01.2016 года.</t>
  </si>
  <si>
    <t>Наименование</t>
  </si>
  <si>
    <t>Отпускная цена (тариф) в сутки без НДС</t>
  </si>
  <si>
    <t>НДС 20%</t>
  </si>
  <si>
    <t>Отпускная цена (тариф) в сутки с НДС</t>
  </si>
  <si>
    <t>Цена для реализации</t>
  </si>
  <si>
    <t>Пользование телевизором в номере за1 сутки</t>
  </si>
  <si>
    <t>пользование холодильником в номере за1 сутки</t>
  </si>
  <si>
    <t>Пользование утюгом в номере за 1 час</t>
  </si>
  <si>
    <t>Пользование чайником в номере за 1 час</t>
  </si>
  <si>
    <t>Основание: Уведомление №1053 от 22,11,2010 г</t>
  </si>
  <si>
    <t>Экономист</t>
  </si>
  <si>
    <t>Н.Г.Фролова</t>
  </si>
  <si>
    <t>"31"декабря 2015 года</t>
  </si>
  <si>
    <t>НА УСЛУГИ ГОСТИНИЦЫ</t>
  </si>
  <si>
    <t>1 к/м без НДС за сутки</t>
  </si>
  <si>
    <t>1 к/м при размещении до расчетного часа (с 0 до 12 часов) и при выезде после расчетного часа в течении 12 часов БЕЗ НДС</t>
  </si>
  <si>
    <t>1 к/м с НДС за сутки</t>
  </si>
  <si>
    <t>1к/м с НДС за сутки с учетом округления</t>
  </si>
  <si>
    <t>1 к/м при размещении до расчетного часа (с0 до 12 часов) и при выезде после расчетного часа в течении 12 часов С НДС</t>
  </si>
  <si>
    <t>Одноместный номер</t>
  </si>
  <si>
    <t>Двухместный номер</t>
  </si>
  <si>
    <t>"Люкс"</t>
  </si>
  <si>
    <t xml:space="preserve">Основания: Протокол заседания рабочей комиссии Управления антимонопольной и ценовой политики </t>
  </si>
  <si>
    <t>Могилевского облисполкома №4 от 23.01.2012 г. Декларация №43</t>
  </si>
  <si>
    <t>Н.Г. Фролова</t>
  </si>
  <si>
    <t>УТВЕРЖДАЮ</t>
  </si>
  <si>
    <t>УКП "Жилкомхоз"</t>
  </si>
  <si>
    <t>____________С.В.Бойков</t>
  </si>
  <si>
    <t>"31"декабря 2015 г.</t>
  </si>
  <si>
    <t>П Р Е Й С К У Р А Н Т № 1</t>
  </si>
  <si>
    <t xml:space="preserve"> НА УСЛУГИ ПЛАТНОЙ СТОЯНКИ</t>
  </si>
  <si>
    <t xml:space="preserve"> действующие  с 01.01.2016 г.</t>
  </si>
  <si>
    <t>№ п\п</t>
  </si>
  <si>
    <t>Наименование товаров, (работы, услуги)</t>
  </si>
  <si>
    <t>Отпускная цена, без НДС</t>
  </si>
  <si>
    <t>НДС, 20%</t>
  </si>
  <si>
    <t>Отпускная цена с НДС</t>
  </si>
  <si>
    <t>Цена с учетом округления</t>
  </si>
  <si>
    <t>Легковой автомобиль</t>
  </si>
  <si>
    <t>за месяц</t>
  </si>
  <si>
    <t>за сутки</t>
  </si>
  <si>
    <t>за час</t>
  </si>
  <si>
    <t>Микроавтобус</t>
  </si>
  <si>
    <t>Прицеп легк. авто.</t>
  </si>
  <si>
    <t>Грузовой автомобиль КАМАЗ, МАЗ без прицепа</t>
  </si>
  <si>
    <t>Грузовой автомобиль КАМАЗ, МАЗ с прицепом</t>
  </si>
  <si>
    <t>Основание: Уведомление №46 от 12.07.2007 г.</t>
  </si>
  <si>
    <t>"Утверждаю"</t>
  </si>
  <si>
    <t>Директор Славгородского</t>
  </si>
  <si>
    <t xml:space="preserve"> УКП "Жилкомхоз"</t>
  </si>
  <si>
    <t>______________С.В.Бойков</t>
  </si>
  <si>
    <t xml:space="preserve"> НА УСЛУГИ БОКа</t>
  </si>
  <si>
    <t>Наименование услуг</t>
  </si>
  <si>
    <t>Отпускная цена (тариф),руб.</t>
  </si>
  <si>
    <t>Обоснование цены</t>
  </si>
  <si>
    <r>
      <t xml:space="preserve">Помывка в люксе 5-ти человек за 1 час          </t>
    </r>
    <r>
      <rPr>
        <sz val="12"/>
        <rFont val="Arial"/>
        <family val="2"/>
        <charset val="204"/>
      </rPr>
      <t>(в банные дни суббота-воскресенье)</t>
    </r>
  </si>
  <si>
    <t>Уведомление №107от 07.12.2009 г.</t>
  </si>
  <si>
    <r>
      <t xml:space="preserve">Помывка в люксе 5-ти человек за 1 час          </t>
    </r>
    <r>
      <rPr>
        <sz val="12"/>
        <rFont val="Arial"/>
        <family val="2"/>
        <charset val="204"/>
      </rPr>
      <t>(в рабочие дни среда-пятница)</t>
    </r>
  </si>
  <si>
    <t>Прокат:</t>
  </si>
  <si>
    <t>простынь</t>
  </si>
  <si>
    <t>полотенце большое</t>
  </si>
  <si>
    <t>полотенце малое</t>
  </si>
  <si>
    <t>сушка феном</t>
  </si>
  <si>
    <t>веник березовый</t>
  </si>
  <si>
    <t>Положение от 12.02.2015г.</t>
  </si>
  <si>
    <t>_________С.В.Бойков</t>
  </si>
  <si>
    <t xml:space="preserve"> НА УСЛУГИ БАССЕЙНА-САУНЫ</t>
  </si>
  <si>
    <t>№ п/п</t>
  </si>
  <si>
    <t>Отпускная цена с учетом округления</t>
  </si>
  <si>
    <t>Стоимость услуги большого бассейна-сауны для взрослых (1час)</t>
  </si>
  <si>
    <t>40000</t>
  </si>
  <si>
    <t>Уведомление №113 от 21.12.2009 г.</t>
  </si>
  <si>
    <t xml:space="preserve">Стоимость услуги  большого бассейна-сауны для детей (1 час) </t>
  </si>
  <si>
    <t>20000</t>
  </si>
  <si>
    <t>____________</t>
  </si>
  <si>
    <t>С.В.Бойков</t>
  </si>
  <si>
    <t xml:space="preserve"> НА УСЛУГИ БОК общее отделение</t>
  </si>
  <si>
    <t>Наименование товара (работ, услуг)</t>
  </si>
  <si>
    <t>Техническая документация, артикул, марка, сорт, тип изделия</t>
  </si>
  <si>
    <t>Единица измерения</t>
  </si>
  <si>
    <t>Цена (тариф) без НДС, бел.руб.</t>
  </si>
  <si>
    <t>Помывка в общем отделении (2 часа)</t>
  </si>
  <si>
    <t>2 разряд</t>
  </si>
  <si>
    <t xml:space="preserve">пом.1чел.       </t>
  </si>
  <si>
    <t xml:space="preserve"> Директор Славгородского</t>
  </si>
  <si>
    <t>____________  С. В.Бойков</t>
  </si>
  <si>
    <t xml:space="preserve">на ритуальные услуги (в пределах минимума похоронного ритуала) , </t>
  </si>
  <si>
    <t xml:space="preserve"> оказываемые населению Славгородским УКП "Жилкомхоз"</t>
  </si>
  <si>
    <t>Наименование товара (работы, услуги)</t>
  </si>
  <si>
    <t>Цена (тариф) без НДС (бел.руб.)</t>
  </si>
  <si>
    <t>Основание:</t>
  </si>
  <si>
    <t>Копка и засыпка могилы вручную в летний период для гроба размером 1,95м</t>
  </si>
  <si>
    <t>1 услуга</t>
  </si>
  <si>
    <t>Протокол заседания рабочей комиссии Управления антимонопольной и ценовой политики Могилевского облисполкома №30 от 30.07.2014 г. Декларация №144</t>
  </si>
  <si>
    <t>Копка и засыпка могилы вручную в зимний период для гроба размером 1,95м</t>
  </si>
  <si>
    <t>Перевозка тела (останков) умершего на кладбище автомобилем УАЗ 390945-421</t>
  </si>
  <si>
    <t>за 1 час</t>
  </si>
  <si>
    <t>час</t>
  </si>
  <si>
    <t xml:space="preserve">за 1 км </t>
  </si>
  <si>
    <t>км</t>
  </si>
  <si>
    <t>Перевозка тела (останков) умершего на кладбище автомобилем ГАЗ-3307</t>
  </si>
  <si>
    <t xml:space="preserve">Экономист </t>
  </si>
  <si>
    <t>Директор УКП"Жилкомхоз"</t>
  </si>
  <si>
    <t>_____________С.В.Бойков</t>
  </si>
  <si>
    <t>Тарифы для населения с января 2016 года</t>
  </si>
  <si>
    <t>Месяц</t>
  </si>
  <si>
    <t>Фиксированные тарифы на ЖКУ, предоставляемые населению, субсидируемые государством, с учетом индексации</t>
  </si>
  <si>
    <t>Фиксированные тарифы на ЖКУ, предоставляемые населению, обеспечивающие полное возмещение экономически обоснованных затрат на оказание ЖКУ</t>
  </si>
  <si>
    <t>Комплексная уборка лестничных клеток</t>
  </si>
  <si>
    <t>Тепловая энергия для нужд отопления и горячего водоснабжения</t>
  </si>
  <si>
    <t>Техническое обслуживание жилого фонда</t>
  </si>
  <si>
    <t>Капремонт</t>
  </si>
  <si>
    <t>Водоснаб-жение</t>
  </si>
  <si>
    <t>Канали-зация</t>
  </si>
  <si>
    <t>Вывоз, обезвре-живание и переработка ТКО</t>
  </si>
  <si>
    <t>c 1 января 2016г.</t>
  </si>
  <si>
    <t>с 31 января 2016г.</t>
  </si>
  <si>
    <t>Средний за ЯНВАРЬ</t>
  </si>
  <si>
    <t>за февраль 2016г</t>
  </si>
  <si>
    <t>Решение Могилевского областного исполнительного комитета от 23.01.2015 № 3-16, (ТО, вода, кан, капремонт полное возмещение),( капремонт субсид. госуд.) дата вст. 20.12.2014</t>
  </si>
  <si>
    <t>Решение Могилевского областного исполнительного комитета от 23.01.2015 №3-18, (ТКО), дата вст. 04.03.2015</t>
  </si>
  <si>
    <t>Решение Могилевского областного исполнительного комитета от 23.01.2015 № 3-17, (Вода, кан., ТО,) дата вст. 04.03.2015</t>
  </si>
  <si>
    <t>Постановление Совета Министров РБ от 27.02.2015 № 141 (Теплоснабжение), дата вст. 04.03.2015</t>
  </si>
  <si>
    <t>Постановление Совета Министров РБ от 30.12.2014 № 1269 (Теплоснабжение), дата вст. 01.01.2015</t>
  </si>
  <si>
    <t>Решение Могилевского областного исполнительного комитета от 23.03.2015 № 14-5, (Вода, кан., ТО,) дата вст. 09.04.2015</t>
  </si>
  <si>
    <t>Решение Могилевского областного исполнительного комитета от 23.03.2015 № 14-6, (ТКО), дата вст. 09.04.2015</t>
  </si>
  <si>
    <t>Постановление Совета Министров РБ от 30.11.2015 № 996 (Теплоснабжение), дата вст. 01.12.2015</t>
  </si>
  <si>
    <t>Решение Могилевского областного исполнительного комитета от 18.11.2015 № 56-7, (Вода, кан., ТО,) дата вст. 06.12.2015</t>
  </si>
  <si>
    <t>Решение Могилевского областного исполнительного комитета от 18.11.2015 № 56-8, (ТКО), дата вст. 06.12.2015</t>
  </si>
  <si>
    <t>Постановление Совета Министров РБ от 5.01.2016 № 3 (Теплоснабжение), дата вст. 01.01.2016</t>
  </si>
  <si>
    <t>Постановление Совета Министров РБ от 20.01.2016 № 32 (Теплоснабжение), дата вст. 01.01.2016</t>
  </si>
  <si>
    <t>Решение Могилевского областного исполнительного комитета от 19.01.2016 № 2-1, (Вода, канал., тех.обсл.), дата вст. 31.01.2016</t>
  </si>
  <si>
    <t>Решение Могилевского областного исполнительного комитета от 19.01.2016 № 2-2, (ТКО), дата вст. 31.01.2016</t>
  </si>
  <si>
    <t>Динамика</t>
  </si>
  <si>
    <t>без НДС (20%)</t>
  </si>
  <si>
    <t>Теплоэнергия собственной выработки за 1 Гкал(без налога на добавленную стоимость), руб.</t>
  </si>
  <si>
    <t>Прием ТБО 1 м3</t>
  </si>
  <si>
    <t>Вывоз и обезвреживание ТБО за 1 м3(без налога на добавленную стоимость),руб.</t>
  </si>
  <si>
    <t>Водоснабжение, тариф за 1 м3( без налога на добавленную стоимость),руб.</t>
  </si>
  <si>
    <t>канализация, тариф за 1 м3( без налога на добавленную стоимость),руб.</t>
  </si>
  <si>
    <t>для бюдж-х орг-й, а также физ.лиц (в т.ч. ИП), эксплуатир-х нежилые помещ-я, для орг-й для нужд жил.фонда, кот.не обслужив-я орг-ми ЖКХ</t>
  </si>
  <si>
    <t>для прочих потребителей</t>
  </si>
  <si>
    <t>для бюдж-х орг-й, а также физ.лиц (в т.ч. ИП), эксплуатир-х нежилые помещ-я</t>
  </si>
  <si>
    <t>для орг-й, для нужд жил.фонда, кот.не обслужив-я орг-ми жкх</t>
  </si>
  <si>
    <t>с 1 ноября 2015г.</t>
  </si>
  <si>
    <t>с 23 января 2016г.</t>
  </si>
  <si>
    <t>средний тариф за январь 2016г.</t>
  </si>
  <si>
    <t>Индексация тарифов от 04 января 2014 г. № 02-7 вступило в силу с 1 января 2014 г.</t>
  </si>
  <si>
    <t>Решение облисполкома от 28 июля 2014 г. № 21-22 вступило в силу с 13 сентября 2014 г.</t>
  </si>
  <si>
    <t>Решение облисполкома от 1 июня 2015 г. № 24-12 вступило в силу с 17 июля 2015 г.</t>
  </si>
  <si>
    <t>Решение облисполкома от 28 декабря 2015 г. № 62-16 вступило в силу с 23.01.2016г.</t>
  </si>
  <si>
    <t>изменения отпускных тарифов на коммунальные услуги для юридических лиц за 2016г.</t>
  </si>
  <si>
    <t>Утверждаю</t>
  </si>
  <si>
    <t>_______________С.В.Бойков</t>
  </si>
  <si>
    <t>30 ноября 2015 г.</t>
  </si>
  <si>
    <t>ТАРИФ НА УСЛУГИ АВТОТРАНСПОРТА</t>
  </si>
  <si>
    <t>предоставляемые УКП"Жилкомхоз"</t>
  </si>
  <si>
    <t>для населения</t>
  </si>
  <si>
    <r>
      <t xml:space="preserve">действующие с </t>
    </r>
    <r>
      <rPr>
        <u/>
        <sz val="12"/>
        <color theme="1"/>
        <rFont val="Times New Roman"/>
        <family val="1"/>
        <charset val="204"/>
      </rPr>
      <t>1.12.2015г.</t>
    </r>
  </si>
  <si>
    <t xml:space="preserve">Марка автомашины </t>
  </si>
  <si>
    <t>Ед.изм.</t>
  </si>
  <si>
    <t>Тариф без НДС</t>
  </si>
  <si>
    <t>Тариф с НДС</t>
  </si>
  <si>
    <t>Итого тариф с учетом округления</t>
  </si>
  <si>
    <t>МТЗ 82.1 с топливом</t>
  </si>
  <si>
    <t>МТЗ 82.1 без топлива</t>
  </si>
  <si>
    <t xml:space="preserve">ГАЗ-3307 (автовышка) </t>
  </si>
  <si>
    <t>1 час спец.оборудования</t>
  </si>
  <si>
    <t>с топливом</t>
  </si>
  <si>
    <t>без топлива</t>
  </si>
  <si>
    <t>Автокран КС-3579-4-02 МАЗ-5337 А2</t>
  </si>
  <si>
    <t>1 час работы крановой установки</t>
  </si>
  <si>
    <t>Амкодор-332 С4 д-206.2 (с топливом)</t>
  </si>
  <si>
    <t>Амкодор-332 С4 д-206.2 (без топлива)</t>
  </si>
  <si>
    <t>погрузка (разгрузка) и перемещение грузов (с топливом)</t>
  </si>
  <si>
    <t>погрузка (разгрузка) и перемещение грузов (без топлива)</t>
  </si>
  <si>
    <t>Амкодор-702 ЕМ (c топливом)(18 км/ч)</t>
  </si>
  <si>
    <t>Амкодор-702 ЕМ (без топлива)</t>
  </si>
  <si>
    <t>экскавация грунтов I-II категории (с топливом)</t>
  </si>
  <si>
    <t>экскавация грунтов I-II категории (без топлива)</t>
  </si>
  <si>
    <t>работа бульдозерным отвалом (с топливом)</t>
  </si>
  <si>
    <t>работа бульдозерным отвалом (без топлива)</t>
  </si>
  <si>
    <t>УАЗ 390945-421</t>
  </si>
  <si>
    <t>за 1 км. с топливом</t>
  </si>
  <si>
    <t>за 1 км. без топлива</t>
  </si>
  <si>
    <t>ГАЗ-3307</t>
  </si>
  <si>
    <t>за 1час</t>
  </si>
  <si>
    <t>Косилка навесная КС-Ф на базе МТЗ 320-МУ(укладывание     скошенной массы в прокос)</t>
  </si>
  <si>
    <t>Косилка дисковая КДН-210 на базе МТЗ-82.1(укладывание         скошенной массы в прокос)</t>
  </si>
  <si>
    <t>Услуга плуга 2-х корпусного на базе МТЗ -320 МУ</t>
  </si>
  <si>
    <t>за 1 час с топливом</t>
  </si>
  <si>
    <t>за 1 час без топлива</t>
  </si>
  <si>
    <t>"29" мая 2015 г.</t>
  </si>
  <si>
    <t>ТАРИФ НА УСЛУГИ ГАЗ 3307 КО-503 В (ВАКУУМНАЯ)</t>
  </si>
  <si>
    <t>по г.Славгороду</t>
  </si>
  <si>
    <t>1 РЕЙС</t>
  </si>
  <si>
    <t>с 1.06.2015г.</t>
  </si>
  <si>
    <t>Отпускная цена (тариф) руб.</t>
  </si>
  <si>
    <t xml:space="preserve">106314 руб. (тариф за 1 час)*0,7 часа </t>
  </si>
  <si>
    <t>1 цистерна</t>
  </si>
  <si>
    <t>10 км. (1 км. 5521 руб.)</t>
  </si>
  <si>
    <t>Итого:</t>
  </si>
  <si>
    <t>ИТОГО С НДС</t>
  </si>
  <si>
    <t>ЦЕНА С УЧЕТОМ ОКРУГЛЕНИЯ</t>
  </si>
  <si>
    <t>Директор УКП "Жилкомхоз"</t>
  </si>
  <si>
    <t>____________ С.В.Бойков</t>
  </si>
  <si>
    <t>ПРЕЙСКУРАНТ</t>
  </si>
  <si>
    <t>НА ПЛАТНЫЕ УСЛУГИ ПО ЗАКАЗАМ НАСЕЛЕНИЯ</t>
  </si>
  <si>
    <t>Водопровод и канализация</t>
  </si>
  <si>
    <t>№п/п</t>
  </si>
  <si>
    <t>Наименование работы (услуги), состав работы</t>
  </si>
  <si>
    <t>шифр</t>
  </si>
  <si>
    <t xml:space="preserve">Отпускная цена (тариф) без НДС, руб. </t>
  </si>
  <si>
    <t>Цена с учетом округления (без НДС), руб.</t>
  </si>
  <si>
    <r>
      <t xml:space="preserve">Смена вентилей на стояках водоснабжения: </t>
    </r>
    <r>
      <rPr>
        <sz val="11"/>
        <color theme="1"/>
        <rFont val="Calibri"/>
        <family val="2"/>
        <charset val="204"/>
        <scheme val="minor"/>
      </rPr>
      <t>Разборка резьбовых соединений под вентиль. Замена вентиля со сборкой резьбовых соединений.</t>
    </r>
  </si>
  <si>
    <t>вентиль</t>
  </si>
  <si>
    <r>
      <t xml:space="preserve">Ремонт вентиля: </t>
    </r>
    <r>
      <rPr>
        <sz val="11"/>
        <color theme="1"/>
        <rFont val="Calibri"/>
        <family val="2"/>
        <charset val="204"/>
        <scheme val="minor"/>
      </rPr>
      <t>Замена сальниковой набивки. Замена прокладки на золотнике.</t>
    </r>
  </si>
  <si>
    <r>
      <t xml:space="preserve">Смена фаянсового унитаза: </t>
    </r>
    <r>
      <rPr>
        <sz val="11"/>
        <color theme="1"/>
        <rFont val="Calibri"/>
        <family val="2"/>
        <charset val="204"/>
        <scheme val="minor"/>
      </rPr>
      <t>Отсоединение старого прибора. Установка нового прибора с креплением и присоединением к системе.</t>
    </r>
  </si>
  <si>
    <t>прибор</t>
  </si>
  <si>
    <r>
      <t>Смена фаянсового умывальника:</t>
    </r>
    <r>
      <rPr>
        <sz val="11"/>
        <color theme="1"/>
        <rFont val="Calibri"/>
        <family val="2"/>
        <charset val="204"/>
        <scheme val="minor"/>
      </rPr>
      <t xml:space="preserve"> Отсоединение старого прибора. Установка нового прибора с креплением и присоединением к системе.</t>
    </r>
  </si>
  <si>
    <r>
      <t xml:space="preserve">Смена раковины: </t>
    </r>
    <r>
      <rPr>
        <sz val="11"/>
        <color theme="1"/>
        <rFont val="Calibri"/>
        <family val="2"/>
        <charset val="204"/>
        <scheme val="minor"/>
      </rPr>
      <t>Отсоединение старого прибора. Установка нового прибора с креплением и присоединением к системе.</t>
    </r>
  </si>
  <si>
    <r>
      <t>Смена мойки на одно отделение:</t>
    </r>
    <r>
      <rPr>
        <sz val="11"/>
        <color theme="1"/>
        <rFont val="Calibri"/>
        <family val="2"/>
        <charset val="204"/>
        <scheme val="minor"/>
      </rPr>
      <t xml:space="preserve"> Отсоединение старого прибора. Установка нового прибора с креплением и присоединением к системе.</t>
    </r>
  </si>
  <si>
    <r>
      <t xml:space="preserve">Смена мойки на два отделение: </t>
    </r>
    <r>
      <rPr>
        <sz val="11"/>
        <color theme="1"/>
        <rFont val="Calibri"/>
        <family val="2"/>
        <charset val="204"/>
        <scheme val="minor"/>
      </rPr>
      <t>Отсоединение старого прибора. Установка нового прибора с креплением и присоединением к системе.</t>
    </r>
  </si>
  <si>
    <r>
      <t xml:space="preserve">Смена ванны любой модели: </t>
    </r>
    <r>
      <rPr>
        <sz val="11"/>
        <color theme="1"/>
        <rFont val="Calibri"/>
        <family val="2"/>
        <charset val="204"/>
        <scheme val="minor"/>
      </rPr>
      <t>Отсоединение старого прибора. Установка нового прибора с креплением и присоединением к системе.</t>
    </r>
  </si>
  <si>
    <r>
      <t>Смена сиденья к унитазу:</t>
    </r>
    <r>
      <rPr>
        <sz val="11"/>
        <color theme="1"/>
        <rFont val="Calibri"/>
        <family val="2"/>
        <charset val="204"/>
        <scheme val="minor"/>
      </rPr>
      <t xml:space="preserve"> Снятие старого сиденья. Установка нового сиденья.</t>
    </r>
  </si>
  <si>
    <t>шт</t>
  </si>
  <si>
    <r>
      <t xml:space="preserve">Смена манжеты к унитазу: </t>
    </r>
    <r>
      <rPr>
        <sz val="11"/>
        <color theme="1"/>
        <rFont val="Calibri"/>
        <family val="2"/>
        <charset val="204"/>
        <scheme val="minor"/>
      </rPr>
      <t>Снятие старой манжеты. Установка новой манжеты.</t>
    </r>
  </si>
  <si>
    <r>
      <t xml:space="preserve">Смена смывной трубы с манжетой: </t>
    </r>
    <r>
      <rPr>
        <sz val="11"/>
        <color theme="1"/>
        <rFont val="Calibri"/>
        <family val="2"/>
        <charset val="204"/>
        <scheme val="minor"/>
      </rPr>
      <t>Снятие старой смывной трубы с манжетой. Установка новой смывной трубы с манжетой, с присоединением к бачку и унитазу.</t>
    </r>
  </si>
  <si>
    <r>
      <t xml:space="preserve">Смена держки к смывному бачку: </t>
    </r>
    <r>
      <rPr>
        <sz val="11"/>
        <color theme="1"/>
        <rFont val="Calibri"/>
        <family val="2"/>
        <charset val="204"/>
        <scheme val="minor"/>
      </rPr>
      <t>Снятие старой держки с цепочкой. Установка новой держки с цепочкой.</t>
    </r>
  </si>
  <si>
    <r>
      <t xml:space="preserve">Смена смывного чугунного или фаянсового бачка: </t>
    </r>
    <r>
      <rPr>
        <sz val="11"/>
        <color theme="1"/>
        <rFont val="Calibri"/>
        <family val="2"/>
        <charset val="204"/>
        <scheme val="minor"/>
      </rPr>
      <t>Снятие смывного бачка с отсоединением. Установка и присоединение нового смывного бачка с закреплением.</t>
    </r>
  </si>
  <si>
    <r>
      <t xml:space="preserve">Смена трапа: </t>
    </r>
    <r>
      <rPr>
        <sz val="11"/>
        <color theme="1"/>
        <rFont val="Calibri"/>
        <family val="2"/>
        <charset val="204"/>
        <scheme val="minor"/>
      </rPr>
      <t>Отсоединение прибора. Установка новой детали с присоединением и заделкой раструба.</t>
    </r>
  </si>
  <si>
    <r>
      <t xml:space="preserve">Смена сифона к санитарному прибору: </t>
    </r>
    <r>
      <rPr>
        <sz val="11"/>
        <color theme="1"/>
        <rFont val="Calibri"/>
        <family val="2"/>
        <charset val="204"/>
        <scheme val="minor"/>
      </rPr>
      <t>Отсоединение прибора. Установка новой детали с присоединением и заделкой раструба.</t>
    </r>
  </si>
  <si>
    <r>
      <t>Смена кронштейнов под санитарные приборы:</t>
    </r>
    <r>
      <rPr>
        <sz val="11"/>
        <color theme="1"/>
        <rFont val="Calibri"/>
        <family val="2"/>
        <charset val="204"/>
        <scheme val="minor"/>
      </rPr>
      <t xml:space="preserve"> Снятие старых кронштейнов. Установка новых кронштейнов с закреплением.</t>
    </r>
  </si>
  <si>
    <t>Смена смесителя настенного для умывальников, моек или раковин</t>
  </si>
  <si>
    <r>
      <t xml:space="preserve">Смена смесителя настольного для умывальников, моек или раковин: </t>
    </r>
    <r>
      <rPr>
        <sz val="11"/>
        <color theme="1"/>
        <rFont val="Calibri"/>
        <family val="2"/>
        <charset val="204"/>
        <scheme val="minor"/>
      </rPr>
      <t>Снятие старого смесителя. Установка нового смесителя.</t>
    </r>
  </si>
  <si>
    <r>
      <t xml:space="preserve">Смена смесителя для ванны: </t>
    </r>
    <r>
      <rPr>
        <sz val="11"/>
        <color theme="1"/>
        <rFont val="Calibri"/>
        <family val="2"/>
        <charset val="204"/>
        <scheme val="minor"/>
      </rPr>
      <t>Снятие старого смесителя. Установка нового смесителя.</t>
    </r>
  </si>
  <si>
    <r>
      <t xml:space="preserve">Смена водоразборных кранов: </t>
    </r>
    <r>
      <rPr>
        <sz val="11"/>
        <color theme="1"/>
        <rFont val="Calibri"/>
        <family val="2"/>
        <charset val="204"/>
        <scheme val="minor"/>
      </rPr>
      <t>Снятие старого крана. Установка нового крана.</t>
    </r>
  </si>
  <si>
    <r>
      <t xml:space="preserve">Ремонт смывного бачка с регулировкой на месте, со сменой клапана поплавкового: </t>
    </r>
    <r>
      <rPr>
        <sz val="11"/>
        <color theme="1"/>
        <rFont val="Calibri"/>
        <family val="2"/>
        <charset val="204"/>
        <scheme val="minor"/>
      </rPr>
      <t>Снятие старого поплавкового клапана. Установка и регулировка нового поплавкового клапана.</t>
    </r>
  </si>
  <si>
    <r>
      <t xml:space="preserve">Ремонт смывного бачка с регулировкой на месте, со сменой деталей из резины, поплавкового или спускного клапана: </t>
    </r>
    <r>
      <rPr>
        <sz val="11"/>
        <color theme="1"/>
        <rFont val="Calibri"/>
        <family val="2"/>
        <charset val="204"/>
        <scheme val="minor"/>
      </rPr>
      <t xml:space="preserve">Ремонт и регулировка поплавкового и смывного клапанов с прочисткой, промывкой и заменой резиновых деталей. </t>
    </r>
  </si>
  <si>
    <r>
      <t xml:space="preserve">Регулировка смывного бачка без ремонта: </t>
    </r>
    <r>
      <rPr>
        <sz val="11"/>
        <color theme="1"/>
        <rFont val="Calibri"/>
        <family val="2"/>
        <charset val="204"/>
        <scheme val="minor"/>
      </rPr>
      <t>Регулировка клапанов смывного бачка на месте.</t>
    </r>
  </si>
  <si>
    <r>
      <t xml:space="preserve">Снятие фаянсового унитаза: </t>
    </r>
    <r>
      <rPr>
        <sz val="11"/>
        <color theme="1"/>
        <rFont val="Calibri"/>
        <family val="2"/>
        <charset val="204"/>
        <scheme val="minor"/>
      </rPr>
      <t>Отсоединение и снятие прибора.</t>
    </r>
  </si>
  <si>
    <r>
      <t xml:space="preserve">Снятие смывного бачка: </t>
    </r>
    <r>
      <rPr>
        <sz val="11"/>
        <color theme="1"/>
        <rFont val="Calibri"/>
        <family val="2"/>
        <charset val="204"/>
        <scheme val="minor"/>
      </rPr>
      <t>Отсоединение и снятие прибора</t>
    </r>
  </si>
  <si>
    <r>
      <t xml:space="preserve">Снятие смывной трубы: </t>
    </r>
    <r>
      <rPr>
        <sz val="11"/>
        <color theme="1"/>
        <rFont val="Calibri"/>
        <family val="2"/>
        <charset val="204"/>
        <scheme val="minor"/>
      </rPr>
      <t>Отсоединение и снятие смывной трубы</t>
    </r>
  </si>
  <si>
    <r>
      <t xml:space="preserve">Снятие умывальника, мойки или раковины: </t>
    </r>
    <r>
      <rPr>
        <sz val="11"/>
        <color theme="1"/>
        <rFont val="Calibri"/>
        <family val="2"/>
        <charset val="204"/>
        <scheme val="minor"/>
      </rPr>
      <t>Отсоединение и снятие прибора</t>
    </r>
  </si>
  <si>
    <r>
      <t xml:space="preserve">Прочистка трубопроводов внутренней канализации: </t>
    </r>
    <r>
      <rPr>
        <sz val="11"/>
        <color theme="1"/>
        <rFont val="Calibri"/>
        <family val="2"/>
        <charset val="204"/>
        <scheme val="minor"/>
      </rPr>
      <t>Прочистка подводки трубопровода до стояка или участка трубопровода от одной ревизии до другой. Прочистка трубопровода.</t>
    </r>
  </si>
  <si>
    <t>м</t>
  </si>
  <si>
    <r>
      <t xml:space="preserve">Смена вентиля старого образца на вентиль другого образца, включая вентиль импортного производства на стояке водоснабжения: </t>
    </r>
    <r>
      <rPr>
        <sz val="11"/>
        <color theme="1"/>
        <rFont val="Calibri"/>
        <family val="2"/>
        <charset val="204"/>
        <scheme val="minor"/>
      </rPr>
      <t>Разбор резьбовых соединений под вентиль. Замена вентиля со сборкой резьбовых соединений.</t>
    </r>
  </si>
  <si>
    <r>
      <t xml:space="preserve">Смена прокладки для водоразборных кранов, душа, бачка унитаза с учетом сборки и разборки оборудования: </t>
    </r>
    <r>
      <rPr>
        <sz val="11"/>
        <color theme="1"/>
        <rFont val="Calibri"/>
        <family val="2"/>
        <charset val="204"/>
        <scheme val="minor"/>
      </rPr>
      <t>Откручивание вентильной головки. Снятие старой и установка новой прокладки. Крепление прокладки. Закрепление прокладки к вентильной головке. Закручивание вентильной головки.</t>
    </r>
  </si>
  <si>
    <r>
      <t xml:space="preserve">Смена головки вентиля: </t>
    </r>
    <r>
      <rPr>
        <sz val="11"/>
        <color theme="1"/>
        <rFont val="Calibri"/>
        <family val="2"/>
        <charset val="204"/>
        <scheme val="minor"/>
      </rPr>
      <t>Откручивание вентильной головки от корпуса. Установка новой. Проверка в работе.</t>
    </r>
  </si>
  <si>
    <r>
      <t xml:space="preserve">Установка приборов учета воды и фильтров к ним: </t>
    </r>
    <r>
      <rPr>
        <sz val="11"/>
        <color theme="1"/>
        <rFont val="Calibri"/>
        <family val="2"/>
        <charset val="204"/>
        <scheme val="minor"/>
      </rPr>
      <t>Отключение воды по стояку, спуск воды. Врезка в водопроводную трубу. Установка вентиля. Вкручивание сгонов. Установка фильтра. Установка прибора. Установка сгона с муфтой. Наполнение стояка водой.</t>
    </r>
  </si>
  <si>
    <r>
      <t xml:space="preserve">Смена приборов учета воды и фильтров к ним: </t>
    </r>
    <r>
      <rPr>
        <sz val="11"/>
        <color theme="1"/>
        <rFont val="Calibri"/>
        <family val="2"/>
        <charset val="204"/>
        <scheme val="minor"/>
      </rPr>
      <t>Снятие прибора. Установка новых уплотнительных колец. Установка нового прибора. Замена уплотнительной шайбы.</t>
    </r>
  </si>
  <si>
    <r>
      <t xml:space="preserve">Смена сифона в ванной: </t>
    </r>
    <r>
      <rPr>
        <sz val="11"/>
        <color theme="1"/>
        <rFont val="Calibri"/>
        <family val="2"/>
        <charset val="204"/>
        <scheme val="minor"/>
      </rPr>
      <t>Отсоединение сифона от выпуска и переливного патрубка. Расчеканка патрубка сифона. Подсоединение сифона к выпуску ванны и зачеканка патрубка.</t>
    </r>
  </si>
  <si>
    <r>
      <t xml:space="preserve">Замена гибкой подводки к санитарному прибору: </t>
    </r>
    <r>
      <rPr>
        <sz val="11"/>
        <color theme="1"/>
        <rFont val="Calibri"/>
        <family val="2"/>
        <charset val="204"/>
        <scheme val="minor"/>
      </rPr>
      <t>Откручивание гибкой подводки от вентиля и поплавкового клапана бачка. Присоединение новой.</t>
    </r>
  </si>
  <si>
    <r>
      <t xml:space="preserve">Установка гибкой подводки к санитарному прибору: </t>
    </r>
    <r>
      <rPr>
        <sz val="11"/>
        <color theme="1"/>
        <rFont val="Calibri"/>
        <family val="2"/>
        <charset val="204"/>
        <scheme val="minor"/>
      </rPr>
      <t>Подсоединение гибкой подводки</t>
    </r>
  </si>
  <si>
    <r>
      <t xml:space="preserve">Замена унитаза с высоко расположенным бачком на унитаз "Компакт": </t>
    </r>
    <r>
      <rPr>
        <sz val="11"/>
        <color theme="1"/>
        <rFont val="Calibri"/>
        <family val="2"/>
        <charset val="204"/>
        <scheme val="minor"/>
      </rPr>
      <t>Демонтаж унитаза. Обрезка подводки холодной воды. Сверление отверстий под крепления. Нарезка резьбы на подводке и установка вентиля или крана. Установка и крепление унитаза. Соединение поплавкового крана бачка с вентилем гибкой подводки.</t>
    </r>
  </si>
  <si>
    <r>
      <t xml:space="preserve">Замена смесителя с душевой сеткой: </t>
    </r>
    <r>
      <rPr>
        <sz val="11"/>
        <color theme="1"/>
        <rFont val="Calibri"/>
        <family val="2"/>
        <charset val="204"/>
        <scheme val="minor"/>
      </rPr>
      <t>Отсоединение душевой сетки от смесителя. Отсоединение смесителя от подводок холодного и горячего водоснабжения. Установка смесителя с душевой сеткой.</t>
    </r>
  </si>
  <si>
    <r>
      <t xml:space="preserve">Смена обвязки для ванны: </t>
    </r>
    <r>
      <rPr>
        <sz val="11"/>
        <color theme="1"/>
        <rFont val="Calibri"/>
        <family val="2"/>
        <charset val="204"/>
        <scheme val="minor"/>
      </rPr>
      <t>Снятие старого прибора. Установка выпуска, переливной трубы, сифона и уравнителя потенциала. Вставка сифона в раструб канализационной сети. Зачеканка раструба.</t>
    </r>
  </si>
  <si>
    <r>
      <t xml:space="preserve">Смена шланга ПВХ для смесителя: </t>
    </r>
    <r>
      <rPr>
        <sz val="11"/>
        <color theme="1"/>
        <rFont val="Calibri"/>
        <family val="2"/>
        <charset val="204"/>
        <scheme val="minor"/>
      </rPr>
      <t>Снятие старого шланга. Установка нового.</t>
    </r>
  </si>
  <si>
    <t>шланг</t>
  </si>
  <si>
    <r>
      <t xml:space="preserve">Смена головки смесителя: </t>
    </r>
    <r>
      <rPr>
        <sz val="11"/>
        <color theme="1"/>
        <rFont val="Calibri"/>
        <family val="2"/>
        <charset val="204"/>
        <scheme val="minor"/>
      </rPr>
      <t>Откручивание вентильной головки от корпуса. Установка новой. Проверка в работе.</t>
    </r>
  </si>
  <si>
    <r>
      <t xml:space="preserve">Укрепление унитаза: </t>
    </r>
    <r>
      <rPr>
        <sz val="11"/>
        <color theme="1"/>
        <rFont val="Calibri"/>
        <family val="2"/>
        <charset val="204"/>
        <scheme val="minor"/>
      </rPr>
      <t>Разметка и сверление отверстий. Подкладка резины под основание унитаза. Установка унитаза и крепление к полу.</t>
    </r>
  </si>
  <si>
    <r>
      <t xml:space="preserve">Смена трубы излива на смесителе: </t>
    </r>
    <r>
      <rPr>
        <sz val="11"/>
        <color theme="1"/>
        <rFont val="Calibri"/>
        <family val="2"/>
        <charset val="204"/>
        <scheme val="minor"/>
      </rPr>
      <t>Откручивание трубы излива от смесителя. Установка новой трубы с прикручиванием ее к смесителю.</t>
    </r>
  </si>
  <si>
    <r>
      <t xml:space="preserve">Ремонт смесителя: </t>
    </r>
    <r>
      <rPr>
        <sz val="11"/>
        <color theme="1"/>
        <rFont val="Calibri"/>
        <family val="2"/>
        <charset val="204"/>
        <scheme val="minor"/>
      </rPr>
      <t>Откручивание и замена вентильной головки.</t>
    </r>
  </si>
  <si>
    <r>
      <t>Установка фильтров на подводке и санитарных приборах:</t>
    </r>
    <r>
      <rPr>
        <sz val="11"/>
        <color theme="1"/>
        <rFont val="Calibri"/>
        <family val="2"/>
        <charset val="204"/>
        <scheme val="minor"/>
      </rPr>
      <t xml:space="preserve"> Разборка резьбового соединения. Обрезка трубы. Нарезание резьбы. Установка фильтра. Сборка резьбового соединения.</t>
    </r>
  </si>
  <si>
    <t>фильтр</t>
  </si>
  <si>
    <r>
      <t xml:space="preserve">Прочистка фильтров на подводке и санитарных приборах: </t>
    </r>
    <r>
      <rPr>
        <sz val="11"/>
        <color theme="1"/>
        <rFont val="Calibri"/>
        <family val="2"/>
        <charset val="204"/>
        <scheme val="minor"/>
      </rPr>
      <t>Отсоединение фильтрующего элемента. Прочистка его и установка на место.</t>
    </r>
  </si>
  <si>
    <r>
      <t xml:space="preserve">Установка заглушек: </t>
    </r>
    <r>
      <rPr>
        <sz val="11"/>
        <color theme="1"/>
        <rFont val="Calibri"/>
        <family val="2"/>
        <charset val="204"/>
        <scheme val="minor"/>
      </rPr>
      <t>Нарезка резьбы. Накручивание заглушки.</t>
    </r>
  </si>
  <si>
    <r>
      <t xml:space="preserve">Установка кронштейна под санитарный прибор: </t>
    </r>
    <r>
      <rPr>
        <sz val="11"/>
        <color theme="1"/>
        <rFont val="Calibri"/>
        <family val="2"/>
        <charset val="204"/>
        <scheme val="minor"/>
      </rPr>
      <t>Разметка и сверление отверстий, вставка дюбелей. Крепление шурупами монтажных пластин. Установка кронштейна, проверка по уровню, закрепление.</t>
    </r>
  </si>
  <si>
    <r>
      <t xml:space="preserve">Установка умывальника с креплением к стене болтами: </t>
    </r>
    <r>
      <rPr>
        <sz val="11"/>
        <color theme="1"/>
        <rFont val="Calibri"/>
        <family val="2"/>
        <charset val="204"/>
        <scheme val="minor"/>
      </rPr>
      <t>Разметка и сверление отверстий, вставка дюбелей. Крепление шурупами монтажных пластин. Проверка по уровню, закрепление.</t>
    </r>
  </si>
  <si>
    <r>
      <t xml:space="preserve">Смена сальникового кольца смесителя: </t>
    </r>
    <r>
      <rPr>
        <sz val="11"/>
        <color theme="1"/>
        <rFont val="Calibri"/>
        <family val="2"/>
        <charset val="204"/>
        <scheme val="minor"/>
      </rPr>
      <t>Замена сальникового кольца.</t>
    </r>
  </si>
  <si>
    <r>
      <t xml:space="preserve">Смена унитаза типа "Компакт": </t>
    </r>
    <r>
      <rPr>
        <sz val="11"/>
        <color theme="1"/>
        <rFont val="Calibri"/>
        <family val="2"/>
        <charset val="204"/>
        <scheme val="minor"/>
      </rPr>
      <t>Демонтаж старого унитаза. Установка нового.</t>
    </r>
  </si>
  <si>
    <r>
      <t xml:space="preserve">Смена чугунных труб канализации диаметром 50 мм: </t>
    </r>
    <r>
      <rPr>
        <sz val="11"/>
        <color theme="1"/>
        <rFont val="Calibri"/>
        <family val="2"/>
        <charset val="204"/>
        <scheme val="minor"/>
      </rPr>
      <t>Демонтаж старых труб. Монтаж новых труб. Чеканка стыков.</t>
    </r>
  </si>
  <si>
    <t>стык</t>
  </si>
  <si>
    <r>
      <t xml:space="preserve">Установка шарового крана диаметром до 20 мм: </t>
    </r>
    <r>
      <rPr>
        <sz val="11"/>
        <color theme="1"/>
        <rFont val="Calibri"/>
        <family val="2"/>
        <charset val="204"/>
        <scheme val="minor"/>
      </rPr>
      <t>Нарезка на водопроводной трубе резьбы. Установка шарового крана на резьбовое соединение.</t>
    </r>
  </si>
  <si>
    <t>кран</t>
  </si>
  <si>
    <r>
      <t xml:space="preserve">Установка шарового крана диаметром свыше 20 мм до 50 мм: </t>
    </r>
    <r>
      <rPr>
        <sz val="11"/>
        <color theme="1"/>
        <rFont val="Calibri"/>
        <family val="2"/>
        <charset val="204"/>
        <scheme val="minor"/>
      </rPr>
      <t>Нарезка на водопроводной трубе резьбы. Установка шарового крана на резьбовое соединение.</t>
    </r>
  </si>
  <si>
    <r>
      <t xml:space="preserve">Смена водоразборного шарового крана диаметром до 20 мм: </t>
    </r>
    <r>
      <rPr>
        <sz val="11"/>
        <color theme="1"/>
        <rFont val="Calibri"/>
        <family val="2"/>
        <charset val="204"/>
        <scheme val="minor"/>
      </rPr>
      <t>Разборка резьбовых или фланцевых соединений. Снятие старого крана и установка нового. Сборка резьбовых или фланцевых соединений.</t>
    </r>
  </si>
  <si>
    <r>
      <t xml:space="preserve">Смена водоразборного шарового крана диаметром свыше 20 мм до 50 мм: </t>
    </r>
    <r>
      <rPr>
        <sz val="11"/>
        <color theme="1"/>
        <rFont val="Calibri"/>
        <family val="2"/>
        <charset val="204"/>
        <scheme val="minor"/>
      </rPr>
      <t>Разборка резьбовых или фланцевых соединений. Снятие старого крана и установка нового. Сборка резьбовых или фланцевых соединений.</t>
    </r>
  </si>
  <si>
    <r>
      <t xml:space="preserve">Смена выпуска ванны: </t>
    </r>
    <r>
      <rPr>
        <sz val="11"/>
        <color theme="1"/>
        <rFont val="Calibri"/>
        <family val="2"/>
        <charset val="204"/>
        <scheme val="minor"/>
      </rPr>
      <t>Откручивание соединительного кольца. Снятие старого, установка нового выпуска. Соединение выпуска с сифоном.</t>
    </r>
  </si>
  <si>
    <t>выпуск</t>
  </si>
  <si>
    <r>
      <t xml:space="preserve">Установка пьедестала под умывальник: </t>
    </r>
    <r>
      <rPr>
        <sz val="11"/>
        <color theme="1"/>
        <rFont val="Calibri"/>
        <family val="2"/>
        <charset val="204"/>
        <scheme val="minor"/>
      </rPr>
      <t>Разметка и сверление отверстий, вставка дюбелей. Крепление шурупами монтажных пластин. Установка пьедестала, проверка по уровню, закрепление. Расчеканка выпуска сифона.</t>
    </r>
  </si>
  <si>
    <t>пьедестал</t>
  </si>
  <si>
    <r>
      <t xml:space="preserve">Прочистка засора унитаза со снятием прибора: </t>
    </r>
    <r>
      <rPr>
        <sz val="11"/>
        <color theme="1"/>
        <rFont val="Calibri"/>
        <family val="2"/>
        <charset val="204"/>
        <scheme val="minor"/>
      </rPr>
      <t>Демонтаж унитаза. Прочистка, промывка. Установка унитаза на место.</t>
    </r>
  </si>
  <si>
    <r>
      <t xml:space="preserve">Прочистка засора унитаза без снятия прибора: </t>
    </r>
    <r>
      <rPr>
        <sz val="11"/>
        <color theme="1"/>
        <rFont val="Calibri"/>
        <family val="2"/>
        <charset val="204"/>
        <scheme val="minor"/>
      </rPr>
      <t>Прочистка, промывка.</t>
    </r>
  </si>
  <si>
    <r>
      <t xml:space="preserve">Прочистка засора сифона и выпуска: </t>
    </r>
    <r>
      <rPr>
        <sz val="11"/>
        <color theme="1"/>
        <rFont val="Calibri"/>
        <family val="2"/>
        <charset val="204"/>
        <scheme val="minor"/>
      </rPr>
      <t>Откручивание сифона. Снятие и прочистка сифона.</t>
    </r>
  </si>
  <si>
    <r>
      <t xml:space="preserve">Установка импортного унитаза со снятием старого: </t>
    </r>
    <r>
      <rPr>
        <sz val="11"/>
        <color theme="1"/>
        <rFont val="Calibri"/>
        <family val="2"/>
        <charset val="204"/>
        <scheme val="minor"/>
      </rPr>
      <t>Демонтаж унитаза. Обрезка подводки холодной воды. Нарезка резьбы на подводке и установка вентиля или крана. Установка и крепление унитаза. Соединение поплавкового крана бачка с вентилем гибкой подводки.</t>
    </r>
  </si>
  <si>
    <r>
      <t xml:space="preserve">Установка импортного смесителя для ванны со снятием старого: </t>
    </r>
    <r>
      <rPr>
        <sz val="11"/>
        <color theme="1"/>
        <rFont val="Calibri"/>
        <family val="2"/>
        <charset val="204"/>
        <scheme val="minor"/>
      </rPr>
      <t>Отсоединение душевой сетки от смесителя. Отсоединение смесителя от подводок холодного и горячего водоснабжения. Установка смесителя с душевой сеткой.</t>
    </r>
  </si>
  <si>
    <r>
      <t xml:space="preserve">Установка импортного смесителя в кухне со снятием старого: </t>
    </r>
    <r>
      <rPr>
        <sz val="11"/>
        <color theme="1"/>
        <rFont val="Calibri"/>
        <family val="2"/>
        <charset val="204"/>
        <scheme val="minor"/>
      </rPr>
      <t>Отсоединение смесителя от подводок холодного и горячего водоснабжения. Установка смесителя.</t>
    </r>
  </si>
  <si>
    <r>
      <t xml:space="preserve">Установка импортной ванны со снятием старой: </t>
    </r>
    <r>
      <rPr>
        <sz val="11"/>
        <color theme="1"/>
        <rFont val="Calibri"/>
        <family val="2"/>
        <charset val="204"/>
        <scheme val="minor"/>
      </rPr>
      <t>Отсоединение старого прибора. Установка нового прибора с креплением и присоединением к системе.</t>
    </r>
  </si>
  <si>
    <r>
      <t xml:space="preserve">Установка импортного полотенцесушителя со снятием старого: </t>
    </r>
    <r>
      <rPr>
        <sz val="11"/>
        <color theme="1"/>
        <rFont val="Calibri"/>
        <family val="2"/>
        <charset val="204"/>
        <scheme val="minor"/>
      </rPr>
      <t>Отсоединение и снятие прибора. Установка нового прибора с присоединением к системе.</t>
    </r>
  </si>
  <si>
    <r>
      <t xml:space="preserve">Установка импортного бачка со снятием старого: </t>
    </r>
    <r>
      <rPr>
        <sz val="11"/>
        <color theme="1"/>
        <rFont val="Calibri"/>
        <family val="2"/>
        <charset val="204"/>
        <scheme val="minor"/>
      </rPr>
      <t>Отсоединение и снятие прибора. Установка нового прибора с креплением и присоединением к системе.</t>
    </r>
  </si>
  <si>
    <r>
      <t xml:space="preserve">Подключение стиральной машины к водопроводу и канализации: </t>
    </r>
    <r>
      <rPr>
        <sz val="11"/>
        <color theme="1"/>
        <rFont val="Calibri"/>
        <family val="2"/>
        <charset val="204"/>
        <scheme val="minor"/>
      </rPr>
      <t>Установка крана на водопроводную трубу. Подсоединение машины к крану через гибкий шланг. Подводка и крепление канализационной трубы ПВХ с раструбным патрубком к машине. Соединение с машиной.</t>
    </r>
  </si>
  <si>
    <r>
      <t xml:space="preserve">Смена элипсной резины: </t>
    </r>
    <r>
      <rPr>
        <sz val="11"/>
        <color theme="1"/>
        <rFont val="Calibri"/>
        <family val="2"/>
        <charset val="204"/>
        <scheme val="minor"/>
      </rPr>
      <t>Откручивание шпилек. Снятие бачка. Снятие старой, установка новой элипсной резины. Установка бачка. Прикручивание шпилек.</t>
    </r>
  </si>
  <si>
    <r>
      <t xml:space="preserve">Набивка сальника в вентиле: </t>
    </r>
    <r>
      <rPr>
        <sz val="11"/>
        <color theme="1"/>
        <rFont val="Calibri"/>
        <family val="2"/>
        <charset val="204"/>
        <scheme val="minor"/>
      </rPr>
      <t>Откручивание и поднятие грундбуксы. Укладка сальника полукольцами. Прижим грундбуксы.</t>
    </r>
  </si>
  <si>
    <r>
      <t xml:space="preserve">Установка фаянсового унитаза "Компакт" со смывным бачком: </t>
    </r>
    <r>
      <rPr>
        <sz val="11"/>
        <color theme="1"/>
        <rFont val="Calibri"/>
        <family val="2"/>
        <charset val="204"/>
        <scheme val="minor"/>
      </rPr>
      <t>Установка унитаза с креплением. Установка смывного бочка к унитазу. Присоединение прибора к системе. Испытание и регулировка прибора.</t>
    </r>
  </si>
  <si>
    <r>
      <t xml:space="preserve">Установка раковины: </t>
    </r>
    <r>
      <rPr>
        <sz val="11"/>
        <color theme="1"/>
        <rFont val="Calibri"/>
        <family val="2"/>
        <charset val="204"/>
        <scheme val="minor"/>
      </rPr>
      <t>Установка прибора в комплекте. Пробивка гнезд для крепления.</t>
    </r>
  </si>
  <si>
    <r>
      <t xml:space="preserve">Установка трапа диаметром 50 мм: </t>
    </r>
    <r>
      <rPr>
        <sz val="11"/>
        <color theme="1"/>
        <rFont val="Calibri"/>
        <family val="2"/>
        <charset val="204"/>
        <scheme val="minor"/>
      </rPr>
      <t>Установка и присоединение сифона к системе канализации с заделкой стыков.</t>
    </r>
  </si>
  <si>
    <t>шт.</t>
  </si>
  <si>
    <r>
      <t xml:space="preserve">Устранение течи из соединения гибкой подводки: </t>
    </r>
    <r>
      <rPr>
        <sz val="11"/>
        <color theme="1"/>
        <rFont val="Calibri"/>
        <family val="2"/>
        <charset val="204"/>
        <scheme val="minor"/>
      </rPr>
      <t xml:space="preserve">Разборка соединения гибкой подводки. Замена прокладок. Сборка. </t>
    </r>
  </si>
  <si>
    <t>соединение</t>
  </si>
  <si>
    <r>
      <t xml:space="preserve">Установка смесителя для ванны: </t>
    </r>
    <r>
      <rPr>
        <sz val="11"/>
        <color theme="1"/>
        <rFont val="Calibri"/>
        <family val="2"/>
        <charset val="204"/>
        <scheme val="minor"/>
      </rPr>
      <t>Установка смесителя.</t>
    </r>
  </si>
  <si>
    <r>
      <t xml:space="preserve">Установка креплений для трубопроводов внутренней сети: </t>
    </r>
    <r>
      <rPr>
        <sz val="11"/>
        <color theme="1"/>
        <rFont val="Calibri"/>
        <family val="2"/>
        <charset val="204"/>
        <scheme val="minor"/>
      </rPr>
      <t>Разметка мест установки крепления. Сверление отверстий перфоратором. Установка крепления.</t>
    </r>
  </si>
  <si>
    <t>крепление</t>
  </si>
  <si>
    <r>
      <t xml:space="preserve">Установка креплений для умывальников и моек: </t>
    </r>
    <r>
      <rPr>
        <sz val="11"/>
        <color theme="1"/>
        <rFont val="Calibri"/>
        <family val="2"/>
        <charset val="204"/>
        <scheme val="minor"/>
      </rPr>
      <t>Разметка мест установки крепления. Сверление отверстий перфоратором. Установка крепления.</t>
    </r>
  </si>
  <si>
    <r>
      <t xml:space="preserve">Демонтаж водоразборной колонки: </t>
    </r>
    <r>
      <rPr>
        <sz val="11"/>
        <color theme="1"/>
        <rFont val="Calibri"/>
        <family val="2"/>
        <charset val="204"/>
        <scheme val="minor"/>
      </rPr>
      <t>Разъединение муфтовых соединений, демонтаж водоразборной колонки.</t>
    </r>
  </si>
  <si>
    <t>колонка</t>
  </si>
  <si>
    <r>
      <t xml:space="preserve">Профремонт водоразборной колонки: </t>
    </r>
    <r>
      <rPr>
        <sz val="11"/>
        <color theme="1"/>
        <rFont val="Calibri"/>
        <family val="2"/>
        <charset val="204"/>
        <scheme val="minor"/>
      </rPr>
      <t>Проведение замены необходимых деталей (носик, угольник, ручка, контргайка). Ремонт водоразборной колонки производится без вскрытия. Проверка работы колонки.</t>
    </r>
  </si>
  <si>
    <t>водоразборная колонка</t>
  </si>
  <si>
    <r>
      <t xml:space="preserve">Капитальный ремонт водоразборной колонки: </t>
    </r>
    <r>
      <rPr>
        <sz val="11"/>
        <color theme="1"/>
        <rFont val="Calibri"/>
        <family val="2"/>
        <charset val="204"/>
        <scheme val="minor"/>
      </rPr>
      <t>Разборка корпуса водоразборной колонки. Капитальный ремонт. Сборка водоразборной колонки.</t>
    </r>
  </si>
  <si>
    <r>
      <t xml:space="preserve">Снятие ванны: </t>
    </r>
    <r>
      <rPr>
        <sz val="11"/>
        <color theme="1"/>
        <rFont val="Calibri"/>
        <family val="2"/>
        <charset val="204"/>
        <scheme val="minor"/>
      </rPr>
      <t>Отсоединение старого прибора.</t>
    </r>
  </si>
  <si>
    <r>
      <t xml:space="preserve">Установка ванны: </t>
    </r>
    <r>
      <rPr>
        <sz val="11"/>
        <color theme="1"/>
        <rFont val="Calibri"/>
        <family val="2"/>
        <charset val="204"/>
        <scheme val="minor"/>
      </rPr>
      <t>Установка прибора с креплением и присоединением к системе.</t>
    </r>
    <r>
      <rPr>
        <b/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theme="1"/>
        <rFont val="Calibri"/>
        <family val="2"/>
        <charset val="204"/>
        <scheme val="minor"/>
      </rPr>
      <t xml:space="preserve">  </t>
    </r>
    <r>
      <rPr>
        <b/>
        <sz val="11"/>
        <color theme="1"/>
        <rFont val="Calibri"/>
        <family val="2"/>
        <charset val="204"/>
        <scheme val="minor"/>
      </rPr>
      <t xml:space="preserve">                </t>
    </r>
    <r>
      <rPr>
        <sz val="11"/>
        <color theme="1"/>
        <rFont val="Calibri"/>
        <family val="2"/>
        <charset val="204"/>
        <scheme val="minor"/>
      </rPr>
      <t xml:space="preserve">     </t>
    </r>
  </si>
  <si>
    <r>
      <t xml:space="preserve">Установка фаянсового унитаза: </t>
    </r>
    <r>
      <rPr>
        <sz val="11"/>
        <color theme="1"/>
        <rFont val="Calibri"/>
        <family val="2"/>
        <charset val="204"/>
        <scheme val="minor"/>
      </rPr>
      <t>Установка прибора с креплением и присоединением к системе.</t>
    </r>
  </si>
  <si>
    <r>
      <t xml:space="preserve">Снятие унитаза типа "Компакт": </t>
    </r>
    <r>
      <rPr>
        <sz val="11"/>
        <color theme="1"/>
        <rFont val="Calibri"/>
        <family val="2"/>
        <charset val="204"/>
        <scheme val="minor"/>
      </rPr>
      <t>Отсоединение старого прибора.</t>
    </r>
  </si>
  <si>
    <r>
      <t xml:space="preserve">Установка смесителя настенного для умывальников, моек или раковин: </t>
    </r>
    <r>
      <rPr>
        <sz val="11"/>
        <color theme="1"/>
        <rFont val="Calibri"/>
        <family val="2"/>
        <charset val="204"/>
        <scheme val="minor"/>
      </rPr>
      <t>Установка смесителя</t>
    </r>
  </si>
  <si>
    <r>
      <t xml:space="preserve">Установка смесителя настольного для умывальников, моек или раковин: </t>
    </r>
    <r>
      <rPr>
        <sz val="11"/>
        <color theme="1"/>
        <rFont val="Calibri"/>
        <family val="2"/>
        <charset val="204"/>
        <scheme val="minor"/>
      </rPr>
      <t>Установка смесителя</t>
    </r>
  </si>
  <si>
    <r>
      <t xml:space="preserve">Снятие смесителя настенного для умывальников, моек или раковин: </t>
    </r>
    <r>
      <rPr>
        <sz val="11"/>
        <color theme="1"/>
        <rFont val="Calibri"/>
        <family val="2"/>
        <charset val="204"/>
        <scheme val="minor"/>
      </rPr>
      <t>Снятие старого смесителя.</t>
    </r>
  </si>
  <si>
    <r>
      <t xml:space="preserve">Снятие смесителя настольного для умывальников, моек или раковин: </t>
    </r>
    <r>
      <rPr>
        <sz val="11"/>
        <color theme="1"/>
        <rFont val="Calibri"/>
        <family val="2"/>
        <charset val="204"/>
        <scheme val="minor"/>
      </rPr>
      <t>Снятие старого смесителя.</t>
    </r>
    <r>
      <rPr>
        <b/>
        <sz val="11"/>
        <color theme="1"/>
        <rFont val="Calibri"/>
        <family val="2"/>
        <charset val="204"/>
        <scheme val="minor"/>
      </rPr>
      <t xml:space="preserve">        </t>
    </r>
  </si>
  <si>
    <r>
      <t xml:space="preserve">Снятие смесителя для ванны: </t>
    </r>
    <r>
      <rPr>
        <sz val="11"/>
        <color theme="1"/>
        <rFont val="Calibri"/>
        <family val="2"/>
        <charset val="204"/>
        <scheme val="minor"/>
      </rPr>
      <t>Снятие старого смесителя.</t>
    </r>
  </si>
  <si>
    <r>
      <t xml:space="preserve">Снятие полотенцесушителя:  </t>
    </r>
    <r>
      <rPr>
        <sz val="11"/>
        <color theme="1"/>
        <rFont val="Calibri"/>
        <family val="2"/>
        <charset val="204"/>
        <scheme val="minor"/>
      </rPr>
      <t>Отсоединение старого прибора.</t>
    </r>
  </si>
  <si>
    <r>
      <t xml:space="preserve">Установка полотенцесушителя: </t>
    </r>
    <r>
      <rPr>
        <sz val="11"/>
        <color theme="1"/>
        <rFont val="Calibri"/>
        <family val="2"/>
        <charset val="204"/>
        <scheme val="minor"/>
      </rPr>
      <t>Установка прибора с креплением и присоединением к системе.</t>
    </r>
  </si>
  <si>
    <r>
      <t xml:space="preserve">Снятие сифона: </t>
    </r>
    <r>
      <rPr>
        <sz val="11"/>
        <color theme="1"/>
        <rFont val="Calibri"/>
        <family val="2"/>
        <charset val="204"/>
        <scheme val="minor"/>
      </rPr>
      <t>Демонтаж сифона.</t>
    </r>
  </si>
  <si>
    <r>
      <t xml:space="preserve">Установка умывальника из искусственного камня: </t>
    </r>
    <r>
      <rPr>
        <sz val="11"/>
        <color theme="1"/>
        <rFont val="Calibri"/>
        <family val="2"/>
        <charset val="204"/>
        <scheme val="minor"/>
      </rPr>
      <t>Разметка и сверление отверстий, вставка дюбелей. Установка кронштейна, проверка по уровню, закрепление. Установка прибора с креплением и присоединением к системе.</t>
    </r>
  </si>
  <si>
    <r>
      <t xml:space="preserve">Установка мойки на одно отделение: </t>
    </r>
    <r>
      <rPr>
        <sz val="11"/>
        <color theme="1"/>
        <rFont val="Calibri"/>
        <family val="2"/>
        <charset val="204"/>
        <scheme val="minor"/>
      </rPr>
      <t>Установка прибора с креплением и присоединением к системе.</t>
    </r>
  </si>
  <si>
    <r>
      <t xml:space="preserve">Установка мойки на два отделения: </t>
    </r>
    <r>
      <rPr>
        <sz val="11"/>
        <color theme="1"/>
        <rFont val="Calibri"/>
        <family val="2"/>
        <charset val="204"/>
        <scheme val="minor"/>
      </rPr>
      <t>Установка прибора с креплением и присоединением к системе.</t>
    </r>
  </si>
  <si>
    <r>
      <t>Снятие смесителя с душевой сеткой:</t>
    </r>
    <r>
      <rPr>
        <sz val="11"/>
        <color theme="1"/>
        <rFont val="Calibri"/>
        <family val="2"/>
        <charset val="204"/>
        <scheme val="minor"/>
      </rPr>
      <t xml:space="preserve"> Снятие смесителя.</t>
    </r>
  </si>
  <si>
    <r>
      <t xml:space="preserve">Снятие вентильной головки: </t>
    </r>
    <r>
      <rPr>
        <sz val="11"/>
        <color theme="1"/>
        <rFont val="Calibri"/>
        <family val="2"/>
        <charset val="204"/>
        <scheme val="minor"/>
      </rPr>
      <t>Откручивание вентильной головки от корпуса.</t>
    </r>
  </si>
  <si>
    <r>
      <t xml:space="preserve">Прочистка душевой сетки: </t>
    </r>
    <r>
      <rPr>
        <sz val="11"/>
        <color theme="1"/>
        <rFont val="Calibri"/>
        <family val="2"/>
        <charset val="204"/>
        <scheme val="minor"/>
      </rPr>
      <t>Отсоединение лейки. Очистка. Установка на место.</t>
    </r>
  </si>
  <si>
    <r>
      <t xml:space="preserve">Прочистка сеточки на трубе излива смесителя: </t>
    </r>
    <r>
      <rPr>
        <sz val="11"/>
        <color theme="1"/>
        <rFont val="Calibri"/>
        <family val="2"/>
        <charset val="204"/>
        <scheme val="minor"/>
      </rPr>
      <t>Снятие сеточки. Очистка. Установка на место.</t>
    </r>
  </si>
  <si>
    <r>
      <t xml:space="preserve">Демонтаж трубопроводов водоснабжения из водогазопроводных труб диаметром до 32 мм: </t>
    </r>
    <r>
      <rPr>
        <sz val="11"/>
        <color theme="1"/>
        <rFont val="Calibri"/>
        <family val="2"/>
        <charset val="204"/>
        <scheme val="minor"/>
      </rPr>
      <t>Разборка трубопровода.</t>
    </r>
  </si>
  <si>
    <r>
      <rPr>
        <b/>
        <sz val="11"/>
        <color theme="1"/>
        <rFont val="Calibri"/>
        <family val="2"/>
        <charset val="204"/>
        <scheme val="minor"/>
      </rPr>
      <t>Смена подводки, стояков ХГВ из труб водогазопроводных на полипропиленовые:</t>
    </r>
    <r>
      <rPr>
        <sz val="11"/>
        <color theme="1"/>
        <rFont val="Calibri"/>
        <family val="2"/>
        <charset val="204"/>
        <scheme val="minor"/>
      </rPr>
      <t xml:space="preserve">  Разборка труб. Установка полипропиленовых труб. Гидравлическое испытание трубопровода.                                                                                                              </t>
    </r>
    <r>
      <rPr>
        <b/>
        <sz val="11"/>
        <color theme="1"/>
        <rFont val="Calibri"/>
        <family val="2"/>
        <charset val="204"/>
        <scheme val="minor"/>
      </rPr>
      <t>Диаметром до:</t>
    </r>
  </si>
  <si>
    <t>101.1</t>
  </si>
  <si>
    <t xml:space="preserve"> 15 мм</t>
  </si>
  <si>
    <t>213.1</t>
  </si>
  <si>
    <t>101.2</t>
  </si>
  <si>
    <t>32 мм</t>
  </si>
  <si>
    <t>213.2</t>
  </si>
  <si>
    <t>101.3</t>
  </si>
  <si>
    <t>63 мм</t>
  </si>
  <si>
    <t>213.3</t>
  </si>
  <si>
    <t>101.4</t>
  </si>
  <si>
    <t>100 мм</t>
  </si>
  <si>
    <t>213.4</t>
  </si>
  <si>
    <r>
      <rPr>
        <b/>
        <sz val="11"/>
        <color theme="1"/>
        <rFont val="Calibri"/>
        <family val="2"/>
        <charset val="204"/>
        <scheme val="minor"/>
      </rPr>
      <t>Прокладка труб из полипропилена:</t>
    </r>
    <r>
      <rPr>
        <sz val="11"/>
        <color theme="1"/>
        <rFont val="Calibri"/>
        <family val="2"/>
        <charset val="204"/>
        <scheme val="minor"/>
      </rPr>
      <t xml:space="preserve"> Монтаж трубопровода. Гидравлическое испытание трубопровода.                                                        </t>
    </r>
    <r>
      <rPr>
        <b/>
        <sz val="11"/>
        <color theme="1"/>
        <rFont val="Calibri"/>
        <family val="2"/>
        <charset val="204"/>
        <scheme val="minor"/>
      </rPr>
      <t>Диаметром трубопровода:</t>
    </r>
  </si>
  <si>
    <t>102.1</t>
  </si>
  <si>
    <t>15 мм</t>
  </si>
  <si>
    <t>214.1</t>
  </si>
  <si>
    <t>102.2</t>
  </si>
  <si>
    <t>20 мм</t>
  </si>
  <si>
    <t>214.2</t>
  </si>
  <si>
    <t>102.3</t>
  </si>
  <si>
    <t>25 мм</t>
  </si>
  <si>
    <t>214.3</t>
  </si>
  <si>
    <t>102.4</t>
  </si>
  <si>
    <t>214.4</t>
  </si>
  <si>
    <t>102.5</t>
  </si>
  <si>
    <t>50 мм</t>
  </si>
  <si>
    <t>214.5</t>
  </si>
  <si>
    <r>
      <rPr>
        <b/>
        <sz val="11"/>
        <color theme="1"/>
        <rFont val="Calibri"/>
        <family val="2"/>
        <charset val="204"/>
        <scheme val="minor"/>
      </rPr>
      <t>Прокладка наружного трубопровода из полиэтиленовых труб:</t>
    </r>
    <r>
      <rPr>
        <sz val="11"/>
        <color theme="1"/>
        <rFont val="Calibri"/>
        <family val="2"/>
        <charset val="204"/>
        <scheme val="minor"/>
      </rPr>
      <t xml:space="preserve"> Разметка. Прокладка трубопровода. Гидравлическое испытание трубопровода                                                        </t>
    </r>
    <r>
      <rPr>
        <b/>
        <sz val="11"/>
        <color theme="1"/>
        <rFont val="Calibri"/>
        <family val="2"/>
        <charset val="204"/>
        <scheme val="minor"/>
      </rPr>
      <t>Диаметром:</t>
    </r>
  </si>
  <si>
    <t>103.1</t>
  </si>
  <si>
    <t>215.1</t>
  </si>
  <si>
    <t>103.2</t>
  </si>
  <si>
    <t>215.2</t>
  </si>
  <si>
    <t>103.4</t>
  </si>
  <si>
    <t>215.3</t>
  </si>
  <si>
    <t>103.5</t>
  </si>
  <si>
    <t>40 мм</t>
  </si>
  <si>
    <t>215.4</t>
  </si>
  <si>
    <r>
      <rPr>
        <b/>
        <sz val="11"/>
        <color theme="1"/>
        <rFont val="Calibri"/>
        <family val="2"/>
        <charset val="204"/>
        <scheme val="minor"/>
      </rPr>
      <t>Смена сгонов:</t>
    </r>
    <r>
      <rPr>
        <sz val="11"/>
        <color theme="1"/>
        <rFont val="Calibri"/>
        <family val="2"/>
        <charset val="204"/>
        <scheme val="minor"/>
      </rPr>
      <t xml:space="preserve"> Разъединение сгона. Соединение нового сгона.                                                                           </t>
    </r>
    <r>
      <rPr>
        <b/>
        <sz val="11"/>
        <color theme="1"/>
        <rFont val="Calibri"/>
        <family val="2"/>
        <charset val="204"/>
        <scheme val="minor"/>
      </rPr>
      <t>При диаметре трубопровода до:</t>
    </r>
  </si>
  <si>
    <t>104.1</t>
  </si>
  <si>
    <t>216.1</t>
  </si>
  <si>
    <t>104.2</t>
  </si>
  <si>
    <t>216.2</t>
  </si>
  <si>
    <t>104.3</t>
  </si>
  <si>
    <t>216.3</t>
  </si>
  <si>
    <r>
      <t xml:space="preserve">Установка индивидуальных приборов учета воды с использованием металлопластиковых труб на резьбовых соединениях: </t>
    </r>
    <r>
      <rPr>
        <sz val="11"/>
        <color theme="1"/>
        <rFont val="Calibri"/>
        <family val="2"/>
        <charset val="204"/>
        <scheme val="minor"/>
      </rPr>
      <t>Спуск воды по стояку. Срезка существующего сгона. Нарезка резьбы на отвод стояка. Установка сгона с контргайкой. Установка водомерного узла. Установка фитингов, металлопластиковой трубы с ее обрезкой (подгонкой). Включение воды по стояку. Опломбирование счетчика.</t>
    </r>
  </si>
  <si>
    <r>
      <t xml:space="preserve">Установка индивидуальных приборов учета воды с использованием полипропиленовых труб на резьбовых соединениях: </t>
    </r>
    <r>
      <rPr>
        <sz val="11"/>
        <color theme="1"/>
        <rFont val="Calibri"/>
        <family val="2"/>
        <charset val="204"/>
        <scheme val="minor"/>
      </rPr>
      <t>Спуск воды по стояку. Срезка сгона. Нарезка резьбы на отвод стояка. Установка сгона с контргайкой. Установка водомерного узла. Установка муфт, фитингов, полипропиленовой трубы с ее обрезкой (подгонкой). Включение воды по стояку. Опломбирование счетчика.</t>
    </r>
  </si>
  <si>
    <r>
      <t>Установка индивидуальных приборов учета воды с использованием шлангов в гибкой оплетке:</t>
    </r>
    <r>
      <rPr>
        <sz val="11"/>
        <color theme="1"/>
        <rFont val="Calibri"/>
        <family val="2"/>
        <charset val="204"/>
        <scheme val="minor"/>
      </rPr>
      <t xml:space="preserve"> Спуск воды по стояку. Срезка сгона. Нарезка резьбы на отвод стояка. Установка сгона с контргайкой. Установка водомерного узла. Установка шланга в гибкой оплетке. Включение воды по стояку. Опломбирование счетчика.</t>
    </r>
  </si>
  <si>
    <r>
      <rPr>
        <b/>
        <sz val="11"/>
        <color theme="1"/>
        <rFont val="Calibri"/>
        <family val="2"/>
        <charset val="204"/>
        <scheme val="minor"/>
      </rPr>
      <t xml:space="preserve">Штрабление посадочного места под металлопластиковую ( полипропиленовую) трубу в бетонных стенах механическим способом: </t>
    </r>
    <r>
      <rPr>
        <sz val="11"/>
        <color theme="1"/>
        <rFont val="Calibri"/>
        <family val="2"/>
        <charset val="204"/>
        <scheme val="minor"/>
      </rPr>
      <t>Штрабление под металлопластиковую (полипропиленовую) трубу бетонных стен на глубину до 5 мм механическим способом.</t>
    </r>
  </si>
  <si>
    <r>
      <rPr>
        <b/>
        <sz val="11"/>
        <color theme="1"/>
        <rFont val="Calibri"/>
        <family val="2"/>
        <charset val="204"/>
        <scheme val="minor"/>
      </rPr>
      <t xml:space="preserve">Прокладка по штробе металлопластиковой (полипропиленовой) трубы: </t>
    </r>
    <r>
      <rPr>
        <sz val="11"/>
        <color theme="1"/>
        <rFont val="Calibri"/>
        <family val="2"/>
        <charset val="204"/>
        <scheme val="minor"/>
      </rPr>
      <t>Укладка трубы.</t>
    </r>
  </si>
  <si>
    <r>
      <rPr>
        <b/>
        <sz val="11"/>
        <color theme="1"/>
        <rFont val="Calibri"/>
        <family val="2"/>
        <charset val="204"/>
        <scheme val="minor"/>
      </rPr>
      <t xml:space="preserve">Смена полотенцесушителя с присоединением к металлопластиковой (полипропиленовой) трубе: </t>
    </r>
    <r>
      <rPr>
        <sz val="11"/>
        <color theme="1"/>
        <rFont val="Calibri"/>
        <family val="2"/>
        <charset val="204"/>
        <scheme val="minor"/>
      </rPr>
      <t>Снятие старого, установка нового полотенцесушителя.</t>
    </r>
  </si>
  <si>
    <t>13.01.2015г.</t>
  </si>
  <si>
    <t>Электромонтажные работы</t>
  </si>
  <si>
    <t xml:space="preserve">Отпускная цена (тариф), руб. </t>
  </si>
  <si>
    <r>
      <rPr>
        <b/>
        <sz val="11"/>
        <color theme="1"/>
        <rFont val="Calibri"/>
        <family val="2"/>
        <charset val="204"/>
        <scheme val="minor"/>
      </rPr>
      <t>Установка электрического звонка и кнопки с  прокладкой проводов:</t>
    </r>
    <r>
      <rPr>
        <sz val="11"/>
        <color theme="1"/>
        <rFont val="Calibri"/>
        <family val="2"/>
        <charset val="204"/>
        <scheme val="minor"/>
      </rPr>
      <t xml:space="preserve"> Разметка и сверление отверстий для крепления звонка и кнопки. Установка и крепление звонка и кнопки. Прокладка проводов. Присоединение проводов к звонку, кнопке и сети. Опробование.</t>
    </r>
  </si>
  <si>
    <t xml:space="preserve"> 11-1</t>
  </si>
  <si>
    <t>звонок</t>
  </si>
  <si>
    <r>
      <rPr>
        <b/>
        <sz val="11"/>
        <color theme="1"/>
        <rFont val="Calibri"/>
        <family val="2"/>
        <charset val="204"/>
        <scheme val="minor"/>
      </rPr>
      <t>Установка электрического звонка и кнопки без прокладки проводов:</t>
    </r>
    <r>
      <rPr>
        <sz val="11"/>
        <color theme="1"/>
        <rFont val="Calibri"/>
        <family val="2"/>
        <charset val="204"/>
        <scheme val="minor"/>
      </rPr>
      <t xml:space="preserve"> Установка креплений. Установка звонка и кнопки с присоединением к сети. Опробование.</t>
    </r>
  </si>
  <si>
    <t xml:space="preserve"> 11-2</t>
  </si>
  <si>
    <r>
      <rPr>
        <b/>
        <sz val="11"/>
        <color theme="1"/>
        <rFont val="Calibri"/>
        <family val="2"/>
        <charset val="204"/>
        <scheme val="minor"/>
      </rPr>
      <t>Установка выключателя, переключателя или штепсельной розетки для открытой проводки:</t>
    </r>
    <r>
      <rPr>
        <sz val="11"/>
        <color theme="1"/>
        <rFont val="Calibri"/>
        <family val="2"/>
        <charset val="204"/>
        <scheme val="minor"/>
      </rPr>
      <t xml:space="preserve"> Установка креплений. Установка прибора с присоединением к сети. Опробование. </t>
    </r>
  </si>
  <si>
    <t xml:space="preserve"> 11-3</t>
  </si>
  <si>
    <r>
      <rPr>
        <b/>
        <sz val="11"/>
        <color theme="1"/>
        <rFont val="Calibri"/>
        <family val="2"/>
        <charset val="204"/>
        <scheme val="minor"/>
      </rPr>
      <t xml:space="preserve">Установка выключателя, переключателя или штепсельной розетки при скрытой проводке: </t>
    </r>
    <r>
      <rPr>
        <sz val="11"/>
        <color theme="1"/>
        <rFont val="Calibri"/>
        <family val="2"/>
        <charset val="204"/>
        <scheme val="minor"/>
      </rPr>
      <t>Пробивка гнезда. Установка коробки с заделкой гипсом. Установка прибора с присоединением к сети. Опробование.</t>
    </r>
  </si>
  <si>
    <t xml:space="preserve"> 11-4</t>
  </si>
  <si>
    <r>
      <rPr>
        <b/>
        <sz val="11"/>
        <color theme="1"/>
        <rFont val="Calibri"/>
        <family val="2"/>
        <charset val="204"/>
        <scheme val="minor"/>
      </rPr>
      <t xml:space="preserve">Установка потолочного патрона: </t>
    </r>
    <r>
      <rPr>
        <sz val="11"/>
        <color theme="1"/>
        <rFont val="Calibri"/>
        <family val="2"/>
        <charset val="204"/>
        <scheme val="minor"/>
      </rPr>
      <t>Сверление отверстия. Сверление отверстий. Установка креплений. Установка патрона с присоединением к сети. Вкручивание лампы с проверкой.</t>
    </r>
  </si>
  <si>
    <t xml:space="preserve"> 11-5</t>
  </si>
  <si>
    <r>
      <rPr>
        <b/>
        <sz val="11"/>
        <color theme="1"/>
        <rFont val="Calibri"/>
        <family val="2"/>
        <charset val="204"/>
        <scheme val="minor"/>
      </rPr>
      <t>Установка настенного патрона:</t>
    </r>
    <r>
      <rPr>
        <sz val="11"/>
        <color theme="1"/>
        <rFont val="Calibri"/>
        <family val="2"/>
        <charset val="204"/>
        <scheme val="minor"/>
      </rPr>
      <t xml:space="preserve"> Сверление отверстия. Установка креплений. Установка патрона с присоединением к сети. Вкручивание лампы с проверкой.</t>
    </r>
  </si>
  <si>
    <t xml:space="preserve"> 11-6</t>
  </si>
  <si>
    <r>
      <rPr>
        <b/>
        <sz val="11"/>
        <color theme="1"/>
        <rFont val="Calibri"/>
        <family val="2"/>
        <charset val="204"/>
        <scheme val="minor"/>
      </rPr>
      <t>Установка трехклавишного выключателя при скрытой проводке с устройством гнезда по каменным основаниям:</t>
    </r>
    <r>
      <rPr>
        <sz val="11"/>
        <color theme="1"/>
        <rFont val="Calibri"/>
        <family val="2"/>
        <charset val="204"/>
        <scheme val="minor"/>
      </rPr>
      <t xml:space="preserve"> Пробивка гнезда. Установка коробки. Установка прибора . Опробование.</t>
    </r>
  </si>
  <si>
    <t xml:space="preserve"> 11-7</t>
  </si>
  <si>
    <r>
      <rPr>
        <b/>
        <sz val="11"/>
        <color theme="1"/>
        <rFont val="Calibri"/>
        <family val="2"/>
        <charset val="204"/>
        <scheme val="minor"/>
      </rPr>
      <t>Установка подвесного патрона:</t>
    </r>
    <r>
      <rPr>
        <sz val="11"/>
        <color theme="1"/>
        <rFont val="Calibri"/>
        <family val="2"/>
        <charset val="204"/>
        <scheme val="minor"/>
      </rPr>
      <t xml:space="preserve"> Подвеска патрона на крюк. Присоединение патрона к сети. Вкручивание лампы и проверка работоспособности.</t>
    </r>
  </si>
  <si>
    <t xml:space="preserve"> 11-8</t>
  </si>
  <si>
    <t>патрон</t>
  </si>
  <si>
    <r>
      <rPr>
        <b/>
        <sz val="11"/>
        <color theme="1"/>
        <rFont val="Calibri"/>
        <family val="2"/>
        <charset val="204"/>
        <scheme val="minor"/>
      </rPr>
      <t>Установка подвесного светильника:</t>
    </r>
    <r>
      <rPr>
        <sz val="11"/>
        <color theme="1"/>
        <rFont val="Calibri"/>
        <family val="2"/>
        <charset val="204"/>
        <scheme val="minor"/>
      </rPr>
      <t xml:space="preserve"> Крепление светильника. Присоединение светильника к сети. Вкручивание лампы и проверка работоспособности.</t>
    </r>
  </si>
  <si>
    <t xml:space="preserve"> 11-9</t>
  </si>
  <si>
    <t>светильник</t>
  </si>
  <si>
    <r>
      <rPr>
        <b/>
        <sz val="11"/>
        <color theme="1"/>
        <rFont val="Calibri"/>
        <family val="2"/>
        <charset val="204"/>
        <scheme val="minor"/>
      </rPr>
      <t>Установка  светильника типа "Бра":</t>
    </r>
    <r>
      <rPr>
        <sz val="11"/>
        <color theme="1"/>
        <rFont val="Calibri"/>
        <family val="2"/>
        <charset val="204"/>
        <scheme val="minor"/>
      </rPr>
      <t xml:space="preserve"> Разметка и сверление отверстий. Крепление бра к стене. Присоединение к сети. Вкручивание лампы и проверка работоспособности.</t>
    </r>
  </si>
  <si>
    <t xml:space="preserve"> 11-10</t>
  </si>
  <si>
    <r>
      <rPr>
        <b/>
        <sz val="11"/>
        <color theme="1"/>
        <rFont val="Calibri"/>
        <family val="2"/>
        <charset val="204"/>
        <scheme val="minor"/>
      </rPr>
      <t>Установка люминесцентных светильников на штырях:</t>
    </r>
    <r>
      <rPr>
        <sz val="11"/>
        <color theme="1"/>
        <rFont val="Calibri"/>
        <family val="2"/>
        <charset val="204"/>
        <scheme val="minor"/>
      </rPr>
      <t xml:space="preserve"> Установка светильника. Присоединение светильника к сети. Установка ламп и стартеров. Опробование.</t>
    </r>
  </si>
  <si>
    <t xml:space="preserve"> 11-11</t>
  </si>
  <si>
    <r>
      <rPr>
        <b/>
        <sz val="11"/>
        <color theme="1"/>
        <rFont val="Calibri"/>
        <family val="2"/>
        <charset val="204"/>
        <scheme val="minor"/>
      </rPr>
      <t>Установка люминесцентных светильников на подвесах:</t>
    </r>
    <r>
      <rPr>
        <sz val="11"/>
        <color theme="1"/>
        <rFont val="Calibri"/>
        <family val="2"/>
        <charset val="204"/>
        <scheme val="minor"/>
      </rPr>
      <t xml:space="preserve"> Подвеска светильника. Присоединение светильника к сети. Установка ламп и стартеров. Опробование.</t>
    </r>
  </si>
  <si>
    <t xml:space="preserve"> 11-12</t>
  </si>
  <si>
    <r>
      <rPr>
        <b/>
        <sz val="11"/>
        <color theme="1"/>
        <rFont val="Calibri"/>
        <family val="2"/>
        <charset val="204"/>
        <scheme val="minor"/>
      </rPr>
      <t>Установка люстры многорожковой:</t>
    </r>
    <r>
      <rPr>
        <sz val="11"/>
        <color theme="1"/>
        <rFont val="Calibri"/>
        <family val="2"/>
        <charset val="204"/>
        <scheme val="minor"/>
      </rPr>
      <t xml:space="preserve"> Подвеска светильника на крюк. Присоединение светильника к сети. Вкручивание ламп с проверкой.</t>
    </r>
  </si>
  <si>
    <t xml:space="preserve"> 11-13</t>
  </si>
  <si>
    <t>люстра</t>
  </si>
  <si>
    <r>
      <rPr>
        <b/>
        <sz val="11"/>
        <color theme="1"/>
        <rFont val="Calibri"/>
        <family val="2"/>
        <charset val="204"/>
        <scheme val="minor"/>
      </rPr>
      <t xml:space="preserve">Установка крюка для подвески светильников и люстр на деревянном основании или в готовые гнезда бетонных оснований: </t>
    </r>
    <r>
      <rPr>
        <sz val="11"/>
        <color theme="1"/>
        <rFont val="Calibri"/>
        <family val="2"/>
        <charset val="204"/>
        <scheme val="minor"/>
      </rPr>
      <t>Установка и заделка крюка.</t>
    </r>
  </si>
  <si>
    <t xml:space="preserve"> 11-14</t>
  </si>
  <si>
    <t>крюк</t>
  </si>
  <si>
    <r>
      <rPr>
        <b/>
        <sz val="11"/>
        <color theme="1"/>
        <rFont val="Calibri"/>
        <family val="2"/>
        <charset val="204"/>
        <scheme val="minor"/>
      </rPr>
      <t>Установка крюка для подвески светильников и люстр по бетону с пробивкой гнезд:</t>
    </r>
    <r>
      <rPr>
        <sz val="11"/>
        <color theme="1"/>
        <rFont val="Calibri"/>
        <family val="2"/>
        <charset val="204"/>
        <scheme val="minor"/>
      </rPr>
      <t xml:space="preserve"> Пробивка гнезда. Установка и заделка крюка.</t>
    </r>
  </si>
  <si>
    <t xml:space="preserve"> 11-15</t>
  </si>
  <si>
    <r>
      <rPr>
        <b/>
        <sz val="10"/>
        <rFont val="Arial Cyr"/>
        <charset val="204"/>
      </rPr>
      <t>Установка щитка для электросчетчика:</t>
    </r>
    <r>
      <rPr>
        <sz val="10"/>
        <rFont val="Arial Cyr"/>
        <family val="2"/>
        <charset val="204"/>
      </rPr>
      <t xml:space="preserve"> Установка и заделка креплений. Установка и крепление щитка.</t>
    </r>
  </si>
  <si>
    <t xml:space="preserve"> 11-16</t>
  </si>
  <si>
    <t>щиток</t>
  </si>
  <si>
    <r>
      <rPr>
        <b/>
        <sz val="10"/>
        <rFont val="Arial Cyr"/>
        <charset val="204"/>
      </rPr>
      <t>Установка однофазного электрического счетчика на готовый щиток:</t>
    </r>
    <r>
      <rPr>
        <sz val="10"/>
        <rFont val="Arial Cyr"/>
        <charset val="204"/>
      </rPr>
      <t xml:space="preserve"> Установка и крепление счетчика. Присоединение щитка к сети. Опробование.</t>
    </r>
  </si>
  <si>
    <t xml:space="preserve"> 11-17</t>
  </si>
  <si>
    <r>
      <rPr>
        <b/>
        <sz val="11"/>
        <color theme="1"/>
        <rFont val="Calibri"/>
        <family val="2"/>
        <charset val="204"/>
        <scheme val="minor"/>
      </rPr>
      <t>Пробивка борозд в кирпичных стенах глубиной  до 3 см при ширине борозды до 4 см:</t>
    </r>
    <r>
      <rPr>
        <sz val="11"/>
        <color theme="1"/>
        <rFont val="Calibri"/>
        <family val="2"/>
        <charset val="204"/>
        <scheme val="minor"/>
      </rPr>
      <t xml:space="preserve"> Пробивка борозд с зачисткой поверхности.</t>
    </r>
  </si>
  <si>
    <t xml:space="preserve"> 11-18</t>
  </si>
  <si>
    <r>
      <rPr>
        <b/>
        <sz val="11"/>
        <color theme="1"/>
        <rFont val="Calibri"/>
        <family val="2"/>
        <charset val="204"/>
        <scheme val="minor"/>
      </rPr>
      <t>Пробивка борозд в бетонных стенах глубиной  до 3 см при ширине борозды до 4 см:</t>
    </r>
    <r>
      <rPr>
        <sz val="11"/>
        <color theme="1"/>
        <rFont val="Calibri"/>
        <family val="2"/>
        <charset val="204"/>
        <scheme val="minor"/>
      </rPr>
      <t xml:space="preserve"> Пробивка борозд с зачисткой поверхности. </t>
    </r>
  </si>
  <si>
    <t xml:space="preserve"> 11-19</t>
  </si>
  <si>
    <r>
      <rPr>
        <b/>
        <sz val="11"/>
        <color theme="1"/>
        <rFont val="Calibri"/>
        <family val="2"/>
        <charset val="204"/>
        <scheme val="minor"/>
      </rPr>
      <t>Снятие выключателей, переключателей или штепсельных розеток:</t>
    </r>
    <r>
      <rPr>
        <sz val="11"/>
        <color theme="1"/>
        <rFont val="Calibri"/>
        <family val="2"/>
        <charset val="204"/>
        <scheme val="minor"/>
      </rPr>
      <t xml:space="preserve"> Отсоединение проводов. Снятие приборов и деталей крепления.</t>
    </r>
  </si>
  <si>
    <t xml:space="preserve"> 11-20</t>
  </si>
  <si>
    <r>
      <rPr>
        <b/>
        <sz val="10"/>
        <rFont val="Arial Cyr"/>
        <charset val="204"/>
      </rPr>
      <t>Демонтаж бра, плафонов или подвесных светильников:</t>
    </r>
    <r>
      <rPr>
        <sz val="10"/>
        <rFont val="Arial Cyr"/>
        <family val="2"/>
        <charset val="204"/>
      </rPr>
      <t xml:space="preserve"> Отсоединение проводов. Снятие светильников.</t>
    </r>
  </si>
  <si>
    <t xml:space="preserve"> 11-21</t>
  </si>
  <si>
    <r>
      <rPr>
        <b/>
        <sz val="10"/>
        <rFont val="Arial Cyr"/>
        <charset val="204"/>
      </rPr>
      <t>Демонтаж щитка со счетчиком:</t>
    </r>
    <r>
      <rPr>
        <sz val="10"/>
        <rFont val="Arial Cyr"/>
        <family val="2"/>
        <charset val="204"/>
      </rPr>
      <t xml:space="preserve"> Отсоединение проводов. Демонтаж счетчика.</t>
    </r>
  </si>
  <si>
    <t xml:space="preserve"> 11-22</t>
  </si>
  <si>
    <r>
      <rPr>
        <b/>
        <sz val="10"/>
        <rFont val="Arial Cyr"/>
        <charset val="204"/>
      </rPr>
      <t>Смена кухонной электроплиты с заменой кабеля до штепсельной розетки с проверкой правильности подключения:</t>
    </r>
    <r>
      <rPr>
        <sz val="10"/>
        <rFont val="Arial Cyr"/>
        <charset val="204"/>
      </rPr>
      <t xml:space="preserve"> Отсоединение заземлителя. Освобождение старого кабеля от креплений. Снятие старой электроплиты. Установка новой электроплиты с подсоединением заземления. Закрепление нового кабеля.</t>
    </r>
  </si>
  <si>
    <t>11-23</t>
  </si>
  <si>
    <t>плита</t>
  </si>
  <si>
    <r>
      <rPr>
        <b/>
        <sz val="10"/>
        <rFont val="Arial Cyr"/>
        <charset val="204"/>
      </rPr>
      <t>Перенос розеток со штраблением на расстояние до 1 м:</t>
    </r>
    <r>
      <rPr>
        <sz val="10"/>
        <rFont val="Arial Cyr"/>
        <family val="2"/>
        <charset val="204"/>
      </rPr>
      <t xml:space="preserve"> Снятие старой розетки и коробки. Пробивка борозд, гнезда. Установка монтажной коробки, прокладка провода с заделкой гипсом. Подсоединение проводов. Установка розетки. Опробование.</t>
    </r>
  </si>
  <si>
    <t xml:space="preserve"> 11-27</t>
  </si>
  <si>
    <t>розетка</t>
  </si>
  <si>
    <r>
      <rPr>
        <b/>
        <sz val="10"/>
        <rFont val="Arial Cyr"/>
        <charset val="204"/>
      </rPr>
      <t>Обследование  и определение причин неисправностей в электросети квартиры:</t>
    </r>
    <r>
      <rPr>
        <sz val="10"/>
        <rFont val="Arial Cyr"/>
        <family val="2"/>
        <charset val="204"/>
      </rPr>
      <t xml:space="preserve"> Проверка выхода напряжения на квартиру с этажного щитка. Отключение электроэнергии. Вскрытие распределительной коробки квартиры. Визуальный осмотр. Снятие изоляции с токоведущих проводов. Включение эл/энергии и проверка напряжения. Разделка соединительных проводов. прозвонка проводов. Выявление неисправностей. Отключение проводов от соединительной колодки. Снятие ламп, установка новых. Подсоединение проводов.</t>
    </r>
  </si>
  <si>
    <t xml:space="preserve"> 11-28</t>
  </si>
  <si>
    <t>электроразводка квартиры</t>
  </si>
  <si>
    <r>
      <rPr>
        <b/>
        <sz val="10"/>
        <rFont val="Arial Cyr"/>
        <charset val="204"/>
      </rPr>
      <t>Установка галогеновых светильников:</t>
    </r>
    <r>
      <rPr>
        <sz val="10"/>
        <rFont val="Arial Cyr"/>
        <family val="2"/>
        <charset val="204"/>
      </rPr>
      <t xml:space="preserve"> Установка трансформатора и светильника. Подсоединение проводов. Опробование</t>
    </r>
  </si>
  <si>
    <t xml:space="preserve"> 11-29</t>
  </si>
  <si>
    <r>
      <rPr>
        <b/>
        <sz val="10"/>
        <rFont val="Arial Cyr"/>
        <charset val="204"/>
      </rPr>
      <t>Замена галогеновых светильников:</t>
    </r>
    <r>
      <rPr>
        <sz val="10"/>
        <rFont val="Arial Cyr"/>
        <family val="2"/>
        <charset val="204"/>
      </rPr>
      <t xml:space="preserve"> Отключение проводов от соединительной колодки. Снятие старого трансформатора и ламп. Установка новых. Подсоединение проводов.</t>
    </r>
  </si>
  <si>
    <t xml:space="preserve"> 11-30</t>
  </si>
  <si>
    <r>
      <rPr>
        <b/>
        <sz val="10"/>
        <rFont val="Arial Cyr"/>
        <charset val="204"/>
      </rPr>
      <t xml:space="preserve">Установка и подсоединение к электросетям э/водонагревателя: </t>
    </r>
    <r>
      <rPr>
        <sz val="10"/>
        <rFont val="Arial Cyr"/>
        <family val="2"/>
        <charset val="204"/>
      </rPr>
      <t>Установка дополнительного автоматического выключателя. Прокладка скрытой проводки. Установка розетки с заземляющим контактом. Подключение проводов, э/водонагревателя к штепсельной вилке и соединительным колодкам.</t>
    </r>
  </si>
  <si>
    <t xml:space="preserve"> 11-31</t>
  </si>
  <si>
    <r>
      <rPr>
        <b/>
        <sz val="10"/>
        <rFont val="Arial Cyr"/>
        <charset val="204"/>
      </rPr>
      <t>Замена выключателя одинарного, двойного:</t>
    </r>
    <r>
      <rPr>
        <sz val="10"/>
        <rFont val="Arial Cyr"/>
        <family val="2"/>
        <charset val="204"/>
      </rPr>
      <t xml:space="preserve"> Снятие старого выключателя с отсоединением проводов. Установка нового с присоединением к сети.</t>
    </r>
  </si>
  <si>
    <t xml:space="preserve"> 11-32</t>
  </si>
  <si>
    <r>
      <rPr>
        <b/>
        <sz val="10"/>
        <rFont val="Arial Cyr"/>
        <charset val="204"/>
      </rPr>
      <t xml:space="preserve">Установка автоматов квартирных: </t>
    </r>
    <r>
      <rPr>
        <sz val="10"/>
        <rFont val="Arial Cyr"/>
        <family val="2"/>
        <charset val="204"/>
      </rPr>
      <t>Установка автомата с подсоединением проводов.</t>
    </r>
  </si>
  <si>
    <t xml:space="preserve"> 11-33</t>
  </si>
  <si>
    <t>автомат</t>
  </si>
  <si>
    <r>
      <rPr>
        <b/>
        <sz val="10"/>
        <rFont val="Arial Cyr"/>
        <charset val="204"/>
      </rPr>
      <t xml:space="preserve">Замена автоматов квартирных: </t>
    </r>
    <r>
      <rPr>
        <sz val="10"/>
        <rFont val="Arial Cyr"/>
        <family val="2"/>
        <charset val="204"/>
      </rPr>
      <t>Отключение пакетного выключателя. Проверка отсутствия напряжения. Снятие старого и установка нового автомата с подсоединением проводов.</t>
    </r>
  </si>
  <si>
    <t xml:space="preserve"> 11-34</t>
  </si>
  <si>
    <r>
      <rPr>
        <b/>
        <sz val="10"/>
        <rFont val="Arial Cyr"/>
        <charset val="204"/>
      </rPr>
      <t>Смена провода сечением 2*2,5 мм кв. при скрытой проводке в бетонных стенах:</t>
    </r>
    <r>
      <rPr>
        <sz val="10"/>
        <rFont val="Arial Cyr"/>
        <charset val="204"/>
      </rPr>
      <t xml:space="preserve"> Пробивка борозд. Снятие старого, установка нового провода. Подсоединение провода, подключение. Заделка борозд.</t>
    </r>
  </si>
  <si>
    <t xml:space="preserve"> 11-35</t>
  </si>
  <si>
    <r>
      <rPr>
        <b/>
        <sz val="10"/>
        <rFont val="Arial Cyr"/>
        <charset val="204"/>
      </rPr>
      <t xml:space="preserve">Ремонт э/выключателя, розетки: </t>
    </r>
    <r>
      <rPr>
        <sz val="10"/>
        <rFont val="Arial Cyr"/>
        <family val="2"/>
        <charset val="204"/>
      </rPr>
      <t>Снятие прибора. Зачистка контактов. Установка на место. Опробование.</t>
    </r>
  </si>
  <si>
    <t xml:space="preserve"> 11-36</t>
  </si>
  <si>
    <r>
      <rPr>
        <b/>
        <sz val="10"/>
        <rFont val="Arial Cyr"/>
        <charset val="204"/>
      </rPr>
      <t>Перекидка проводов:</t>
    </r>
    <r>
      <rPr>
        <sz val="10"/>
        <rFont val="Arial Cyr"/>
        <family val="2"/>
        <charset val="204"/>
      </rPr>
      <t xml:space="preserve"> Монтаж перекидки проводов длиной до 25 м с прямым вводом через кронштейн обхода козырька или через трубостойку с установкой изоляторов.</t>
    </r>
  </si>
  <si>
    <t xml:space="preserve"> 11-37</t>
  </si>
  <si>
    <t>одна перекидка</t>
  </si>
  <si>
    <r>
      <rPr>
        <b/>
        <sz val="10"/>
        <rFont val="Arial Cyr"/>
        <charset val="204"/>
      </rPr>
      <t>Устройство и подключение точечных светильников в подвесном потолке:</t>
    </r>
    <r>
      <rPr>
        <sz val="10"/>
        <rFont val="Arial Cyr"/>
        <family val="2"/>
        <charset val="204"/>
      </rPr>
      <t xml:space="preserve"> Вырезание отверстия. Подключение через соединительную колодку токоведущих проводов. Установка светильника.</t>
    </r>
  </si>
  <si>
    <t xml:space="preserve"> 11-38</t>
  </si>
  <si>
    <r>
      <rPr>
        <b/>
        <sz val="10"/>
        <rFont val="Arial Cyr"/>
        <charset val="204"/>
      </rPr>
      <t>Установка блока выключатель+переключатель+розетка:</t>
    </r>
    <r>
      <rPr>
        <sz val="10"/>
        <rFont val="Arial Cyr"/>
        <family val="2"/>
        <charset val="204"/>
      </rPr>
      <t xml:space="preserve"> Пробивка гнезда. Установка прибора с присоединением к сети. Опробование.</t>
    </r>
  </si>
  <si>
    <t xml:space="preserve"> 11-39</t>
  </si>
  <si>
    <t>блок</t>
  </si>
  <si>
    <r>
      <rPr>
        <b/>
        <sz val="10"/>
        <rFont val="Arial Cyr"/>
        <charset val="204"/>
      </rPr>
      <t>Смена блока выключатель+переключатель+розетка:</t>
    </r>
    <r>
      <rPr>
        <sz val="10"/>
        <rFont val="Arial Cyr"/>
        <family val="2"/>
        <charset val="204"/>
      </rPr>
      <t xml:space="preserve"> Снятие старого блока с отсоединением проводов. Установка нового блока с подключением.</t>
    </r>
  </si>
  <si>
    <t xml:space="preserve"> 11-40</t>
  </si>
  <si>
    <r>
      <rPr>
        <b/>
        <sz val="10"/>
        <rFont val="Arial Cyr"/>
        <charset val="204"/>
      </rPr>
      <t>Установка розетки с дополнительным нулевым или заземляющим проводом:</t>
    </r>
    <r>
      <rPr>
        <sz val="10"/>
        <rFont val="Arial Cyr"/>
        <family val="2"/>
        <charset val="204"/>
      </rPr>
      <t xml:space="preserve"> Пробивка гнезда. Установление розетки с подключением. </t>
    </r>
  </si>
  <si>
    <t xml:space="preserve"> 11-41</t>
  </si>
  <si>
    <r>
      <rPr>
        <b/>
        <sz val="10"/>
        <rFont val="Arial Cyr"/>
        <charset val="204"/>
      </rPr>
      <t>Смена розетки с дополнительным нулевым или заземляющим проводом:</t>
    </r>
    <r>
      <rPr>
        <sz val="10"/>
        <rFont val="Arial Cyr"/>
        <family val="2"/>
        <charset val="204"/>
      </rPr>
      <t xml:space="preserve"> Отключение проводов. Снятие старой, установка розетки с дополнительным нулевым или заземляющим проводом. Подключение.</t>
    </r>
  </si>
  <si>
    <t xml:space="preserve"> 11-42</t>
  </si>
  <si>
    <r>
      <t xml:space="preserve">Прокладка провода электроснабжения с пробивкой борозд в кирпичных стенах: </t>
    </r>
    <r>
      <rPr>
        <sz val="11"/>
        <color theme="1"/>
        <rFont val="Calibri"/>
        <family val="2"/>
        <charset val="204"/>
        <scheme val="minor"/>
      </rPr>
      <t>Разметка и пробивка борозд. Укладка провода с заделкой борозд.</t>
    </r>
  </si>
  <si>
    <t xml:space="preserve"> 11-43</t>
  </si>
  <si>
    <r>
      <t>Прокладка провода электроснабжения с пробивкой борозд в бетонных стенах:</t>
    </r>
    <r>
      <rPr>
        <sz val="11"/>
        <color theme="1"/>
        <rFont val="Calibri"/>
        <family val="2"/>
        <charset val="204"/>
        <scheme val="minor"/>
      </rPr>
      <t xml:space="preserve"> Разметка и пробивка борозд. Укладка провода с заделкой борозд.</t>
    </r>
  </si>
  <si>
    <t xml:space="preserve"> 11-44</t>
  </si>
  <si>
    <r>
      <t xml:space="preserve">Прокладка провода электроснабжения без пробивки борозд: </t>
    </r>
    <r>
      <rPr>
        <sz val="11"/>
        <color theme="1"/>
        <rFont val="Calibri"/>
        <family val="2"/>
        <charset val="204"/>
        <scheme val="minor"/>
      </rPr>
      <t>Разметка. Установка и крепление кабель-канала и укладка в него провода.</t>
    </r>
  </si>
  <si>
    <t xml:space="preserve"> 11-45</t>
  </si>
  <si>
    <r>
      <rPr>
        <b/>
        <sz val="11"/>
        <color theme="1"/>
        <rFont val="Calibri"/>
        <family val="2"/>
        <charset val="204"/>
        <scheme val="minor"/>
      </rPr>
      <t>Ремонт светильников с люминесцентными лампами:</t>
    </r>
    <r>
      <rPr>
        <sz val="11"/>
        <color theme="1"/>
        <rFont val="Calibri"/>
        <family val="2"/>
        <charset val="204"/>
        <scheme val="minor"/>
      </rPr>
      <t xml:space="preserve"> Снятие рассеивателей и отражателей. Определение неисправности. Замена неисправных ламп и стартеров. Опробование светильников. Установка рассеивателей и отражателей.</t>
    </r>
  </si>
  <si>
    <t xml:space="preserve"> 11-46</t>
  </si>
  <si>
    <t>43.1</t>
  </si>
  <si>
    <t>1-ламповых</t>
  </si>
  <si>
    <t xml:space="preserve"> 11-46-1</t>
  </si>
  <si>
    <t>43.2</t>
  </si>
  <si>
    <t xml:space="preserve">2-ламповых: </t>
  </si>
  <si>
    <t xml:space="preserve"> 11-46-2</t>
  </si>
  <si>
    <t xml:space="preserve"> 43.2.1</t>
  </si>
  <si>
    <t>одной лампы</t>
  </si>
  <si>
    <t xml:space="preserve"> 11-46-2.1</t>
  </si>
  <si>
    <t xml:space="preserve"> 43.2.2</t>
  </si>
  <si>
    <t>двух ламп</t>
  </si>
  <si>
    <t xml:space="preserve"> 11-46-2.2</t>
  </si>
  <si>
    <t xml:space="preserve"> 43.3</t>
  </si>
  <si>
    <t>4-ламповых</t>
  </si>
  <si>
    <t xml:space="preserve"> 11-46-3</t>
  </si>
  <si>
    <t xml:space="preserve"> 43.3.1</t>
  </si>
  <si>
    <t xml:space="preserve"> 11-46-3.1</t>
  </si>
  <si>
    <t xml:space="preserve"> 43.4</t>
  </si>
  <si>
    <t>6-ламповых</t>
  </si>
  <si>
    <t xml:space="preserve"> 11-46-4</t>
  </si>
  <si>
    <t xml:space="preserve"> 43.4.1</t>
  </si>
  <si>
    <t xml:space="preserve"> 11-46-4.1</t>
  </si>
  <si>
    <r>
      <rPr>
        <b/>
        <sz val="11"/>
        <color theme="1"/>
        <rFont val="Calibri"/>
        <family val="2"/>
        <charset val="204"/>
        <scheme val="minor"/>
      </rPr>
      <t xml:space="preserve">Установка коробки распределительной при открытой проводке: </t>
    </r>
    <r>
      <rPr>
        <sz val="11"/>
        <color theme="1"/>
        <rFont val="Calibri"/>
        <family val="2"/>
        <charset val="204"/>
        <scheme val="minor"/>
      </rPr>
      <t>Крепление коробки. Присоединение.</t>
    </r>
  </si>
  <si>
    <t xml:space="preserve"> 11-47</t>
  </si>
  <si>
    <t>коробка</t>
  </si>
  <si>
    <r>
      <t xml:space="preserve">Установка коробки распределительной при скрытой проводке: </t>
    </r>
    <r>
      <rPr>
        <sz val="11"/>
        <color theme="1"/>
        <rFont val="Calibri"/>
        <family val="2"/>
        <charset val="204"/>
        <scheme val="minor"/>
      </rPr>
      <t>Пробивка гнезда. Установка коробки.</t>
    </r>
  </si>
  <si>
    <t xml:space="preserve"> 11-48</t>
  </si>
  <si>
    <r>
      <t xml:space="preserve">Установка и подключение контура заземление в частных домах: </t>
    </r>
    <r>
      <rPr>
        <sz val="11"/>
        <color theme="1"/>
        <rFont val="Calibri"/>
        <family val="2"/>
        <charset val="204"/>
        <scheme val="minor"/>
      </rPr>
      <t>Крепление шины заземления.</t>
    </r>
  </si>
  <si>
    <t xml:space="preserve"> 11-49</t>
  </si>
  <si>
    <t xml:space="preserve"> 46.1</t>
  </si>
  <si>
    <t>по бетонной крепи</t>
  </si>
  <si>
    <t xml:space="preserve"> 11-49.1</t>
  </si>
  <si>
    <t>46.2</t>
  </si>
  <si>
    <t>по установленным конструкциям</t>
  </si>
  <si>
    <t xml:space="preserve"> 11-49.2</t>
  </si>
  <si>
    <r>
      <t xml:space="preserve">Демонтаж шнура на роликах: </t>
    </r>
    <r>
      <rPr>
        <sz val="11"/>
        <color theme="1"/>
        <rFont val="Calibri"/>
        <family val="2"/>
        <charset val="204"/>
        <scheme val="minor"/>
      </rPr>
      <t>Снятие проводки. Демонтаж изоляторов.</t>
    </r>
  </si>
  <si>
    <t xml:space="preserve"> 11-50</t>
  </si>
  <si>
    <r>
      <t xml:space="preserve">Демонтаж провода сечением 16 мм2 на крюках (якорях) с изоляторами: </t>
    </r>
    <r>
      <rPr>
        <sz val="11"/>
        <color theme="1"/>
        <rFont val="Calibri"/>
        <family val="2"/>
        <charset val="204"/>
        <scheme val="minor"/>
      </rPr>
      <t>Снятие проводки. Демонтаж изоляторов.</t>
    </r>
  </si>
  <si>
    <t xml:space="preserve"> 11-51</t>
  </si>
  <si>
    <r>
      <t xml:space="preserve">Ремонт групповых щитков на лестничной клетке без ремонта автоматов: </t>
    </r>
    <r>
      <rPr>
        <sz val="11"/>
        <color theme="1"/>
        <rFont val="Calibri"/>
        <family val="2"/>
        <charset val="204"/>
        <scheme val="minor"/>
      </rPr>
      <t>Осмотр щитка. Замена вышедших из строя элементов.</t>
    </r>
  </si>
  <si>
    <t xml:space="preserve"> 11-52</t>
  </si>
  <si>
    <r>
      <rPr>
        <b/>
        <sz val="11"/>
        <color theme="1"/>
        <rFont val="Calibri"/>
        <family val="2"/>
        <charset val="204"/>
        <scheme val="minor"/>
      </rPr>
      <t>Укрепление розетки:</t>
    </r>
    <r>
      <rPr>
        <sz val="11"/>
        <color theme="1"/>
        <rFont val="Calibri"/>
        <family val="2"/>
        <charset val="204"/>
        <scheme val="minor"/>
      </rPr>
      <t xml:space="preserve"> Открытие крышки. Подтяжка креплений. Установка крышки на место.</t>
    </r>
  </si>
  <si>
    <t xml:space="preserve"> 11-53</t>
  </si>
  <si>
    <r>
      <t xml:space="preserve">Смена провода при открытой электропроводке: </t>
    </r>
    <r>
      <rPr>
        <sz val="11"/>
        <color theme="1"/>
        <rFont val="Calibri"/>
        <family val="2"/>
        <charset val="204"/>
        <scheme val="minor"/>
      </rPr>
      <t>Снятие старого, установка нового провода. Подключение.</t>
    </r>
  </si>
  <si>
    <t xml:space="preserve"> 11-54</t>
  </si>
  <si>
    <r>
      <t xml:space="preserve">Ремонт электрического звонка: </t>
    </r>
    <r>
      <rPr>
        <sz val="11"/>
        <color theme="1"/>
        <rFont val="Calibri"/>
        <family val="2"/>
        <charset val="204"/>
        <scheme val="minor"/>
      </rPr>
      <t>Проверка напряжения на кнопке, от кнопки до звонка. Проверка цепи напряжения.</t>
    </r>
  </si>
  <si>
    <t xml:space="preserve"> 11-55</t>
  </si>
  <si>
    <r>
      <t xml:space="preserve">Замена автоматических выключателей (предохранителей): </t>
    </r>
    <r>
      <rPr>
        <sz val="11"/>
        <color theme="1"/>
        <rFont val="Calibri"/>
        <family val="2"/>
        <charset val="204"/>
        <scheme val="minor"/>
      </rPr>
      <t>вывинчивание старого выключателя (предохранителя). Ввинчивание нового.</t>
    </r>
  </si>
  <si>
    <t xml:space="preserve"> 11-56</t>
  </si>
  <si>
    <r>
      <t xml:space="preserve">Смена светильников с люминесцентными лампами: </t>
    </r>
    <r>
      <rPr>
        <sz val="11"/>
        <color theme="1"/>
        <rFont val="Calibri"/>
        <family val="2"/>
        <charset val="204"/>
        <scheme val="minor"/>
      </rPr>
      <t xml:space="preserve">При необходимости снятие рассеивателя. Снятие светильника. Установка нового светильника. При необходимости установка рассеивателя. </t>
    </r>
    <r>
      <rPr>
        <b/>
        <sz val="11"/>
        <color theme="1"/>
        <rFont val="Calibri"/>
        <family val="2"/>
        <charset val="204"/>
        <scheme val="minor"/>
      </rPr>
      <t>С количеством:</t>
    </r>
  </si>
  <si>
    <t xml:space="preserve"> 11-57</t>
  </si>
  <si>
    <t xml:space="preserve"> 54.1</t>
  </si>
  <si>
    <t>до 4 ламп</t>
  </si>
  <si>
    <t xml:space="preserve"> 11-57-1</t>
  </si>
  <si>
    <t xml:space="preserve"> 54.2</t>
  </si>
  <si>
    <t>до10 ламп</t>
  </si>
  <si>
    <t>11-57-2</t>
  </si>
  <si>
    <r>
      <t xml:space="preserve">Смена светильников с лампами накаливания с креплением к потолку на шурупах: </t>
    </r>
    <r>
      <rPr>
        <sz val="11"/>
        <color theme="1"/>
        <rFont val="Calibri"/>
        <family val="2"/>
        <charset val="204"/>
        <scheme val="minor"/>
      </rPr>
      <t>При необходимости снятие плафона. Снятие светильника. Установка нового светильника. При необходимости установка нового плафона.</t>
    </r>
  </si>
  <si>
    <t xml:space="preserve"> 11-58</t>
  </si>
  <si>
    <r>
      <t xml:space="preserve">Снятие светильников с лампами накаливания: </t>
    </r>
    <r>
      <rPr>
        <sz val="11"/>
        <color theme="1"/>
        <rFont val="Calibri"/>
        <family val="2"/>
        <charset val="204"/>
        <scheme val="minor"/>
      </rPr>
      <t>Снятие светильника.</t>
    </r>
  </si>
  <si>
    <t xml:space="preserve"> 11-59</t>
  </si>
  <si>
    <r>
      <rPr>
        <b/>
        <sz val="11"/>
        <color theme="1"/>
        <rFont val="Calibri"/>
        <family val="2"/>
        <charset val="204"/>
        <scheme val="minor"/>
      </rPr>
      <t>Установка энергосберегающих светильников с лампами накаливания и модулем управления освещением:</t>
    </r>
    <r>
      <rPr>
        <sz val="11"/>
        <color theme="1"/>
        <rFont val="Calibri"/>
        <family val="2"/>
        <charset val="204"/>
        <scheme val="minor"/>
      </rPr>
      <t xml:space="preserve"> Сверление отверстий. Установка модуля управления освещением. Установка светильников с лампами накаливания.</t>
    </r>
  </si>
  <si>
    <t xml:space="preserve"> 11-60</t>
  </si>
  <si>
    <t>комплект</t>
  </si>
  <si>
    <t xml:space="preserve"> 57.1</t>
  </si>
  <si>
    <t>в бетоне</t>
  </si>
  <si>
    <t>11-60-1</t>
  </si>
  <si>
    <t xml:space="preserve"> 57.2</t>
  </si>
  <si>
    <t>в металле, пластике</t>
  </si>
  <si>
    <t>11-60-2</t>
  </si>
  <si>
    <r>
      <t xml:space="preserve">Замена ранее установленных светильников на энергосберегающие светильники с лампами накаливания и модулем управления освещением: </t>
    </r>
    <r>
      <rPr>
        <sz val="11"/>
        <color theme="1"/>
        <rFont val="Calibri"/>
        <family val="2"/>
        <charset val="204"/>
        <scheme val="minor"/>
      </rPr>
      <t>Демонтаж светильника. Сверление отверстий. Установка модуля управления освещением. Установка светильников с лампами накаливания.</t>
    </r>
  </si>
  <si>
    <t xml:space="preserve"> 11-61</t>
  </si>
  <si>
    <r>
      <rPr>
        <b/>
        <sz val="11"/>
        <color theme="1"/>
        <rFont val="Calibri"/>
        <family val="2"/>
        <charset val="204"/>
        <scheme val="minor"/>
      </rPr>
      <t>Установка модуля управления освещением на светильник с лампой накаливания:</t>
    </r>
    <r>
      <rPr>
        <sz val="11"/>
        <color theme="1"/>
        <rFont val="Calibri"/>
        <family val="2"/>
        <charset val="204"/>
        <scheme val="minor"/>
      </rPr>
      <t xml:space="preserve"> Сверление отверстий. Установка модуля управления освещением.</t>
    </r>
  </si>
  <si>
    <t xml:space="preserve"> 11-62</t>
  </si>
  <si>
    <t xml:space="preserve"> 59.1</t>
  </si>
  <si>
    <t>при креплении модуля к светильнику</t>
  </si>
  <si>
    <t>11-62-1</t>
  </si>
  <si>
    <t xml:space="preserve"> 59.2</t>
  </si>
  <si>
    <t>при креплении модуля к стене</t>
  </si>
  <si>
    <t>11-62-2</t>
  </si>
  <si>
    <r>
      <t xml:space="preserve">Замена модуля управления освещением: </t>
    </r>
    <r>
      <rPr>
        <sz val="11"/>
        <color theme="1"/>
        <rFont val="Calibri"/>
        <family val="2"/>
        <charset val="204"/>
        <scheme val="minor"/>
      </rPr>
      <t>Сверление отверстий. Замена модуля управления освещением.</t>
    </r>
  </si>
  <si>
    <t xml:space="preserve"> 11-63</t>
  </si>
  <si>
    <r>
      <t>"</t>
    </r>
    <r>
      <rPr>
        <b/>
        <i/>
        <u/>
        <sz val="12"/>
        <color theme="1"/>
        <rFont val="Calibri"/>
        <family val="2"/>
        <charset val="204"/>
        <scheme val="minor"/>
      </rPr>
      <t xml:space="preserve"> 13 </t>
    </r>
    <r>
      <rPr>
        <b/>
        <i/>
        <sz val="12"/>
        <color theme="1"/>
        <rFont val="Calibri"/>
        <family val="2"/>
        <charset val="204"/>
        <scheme val="minor"/>
      </rPr>
      <t>"</t>
    </r>
    <r>
      <rPr>
        <b/>
        <i/>
        <u/>
        <sz val="12"/>
        <color theme="1"/>
        <rFont val="Calibri"/>
        <family val="2"/>
        <charset val="204"/>
        <scheme val="minor"/>
      </rPr>
      <t xml:space="preserve">       01            2015 </t>
    </r>
    <r>
      <rPr>
        <b/>
        <i/>
        <sz val="12"/>
        <color theme="1"/>
        <rFont val="Calibri"/>
        <family val="2"/>
        <charset val="204"/>
        <scheme val="minor"/>
      </rPr>
      <t>год</t>
    </r>
  </si>
  <si>
    <t xml:space="preserve"> "4" мая 2016 года </t>
  </si>
  <si>
    <t>П Р Е Й С К У Р А Н Т № 4</t>
  </si>
  <si>
    <t>действующие с 5.05.2016 года</t>
  </si>
  <si>
    <t>250000</t>
  </si>
  <si>
    <t>Абонемент на 4 посещения бассейна-сауны в месяц (взрослый) -20 %</t>
  </si>
  <si>
    <t>128000</t>
  </si>
  <si>
    <t>Абонемент на 4 посещения бассейна-сауны в месяц (детский) -40 %</t>
  </si>
  <si>
    <t>48000</t>
  </si>
  <si>
    <t>"4" мая 2016 года</t>
  </si>
  <si>
    <t xml:space="preserve"> "31"марта 2016 года</t>
  </si>
  <si>
    <t>П Р Е Й С К У Р А Н Т № 3</t>
  </si>
  <si>
    <t>действующие с 1.04.2016 года</t>
  </si>
  <si>
    <t>"6"мая 2016 год</t>
  </si>
  <si>
    <r>
      <t xml:space="preserve">Смена участка водопроводных труб диаметром до 10 мм: </t>
    </r>
    <r>
      <rPr>
        <sz val="11"/>
        <color theme="1"/>
        <rFont val="Calibri"/>
        <family val="2"/>
        <charset val="204"/>
        <scheme val="minor"/>
      </rPr>
      <t>Снятие средств крепения. Разборка старых труб. Заготовка новой трубы. Прокладка монтажных узлов из труб с фасонными частями. Установка средств крепления для труб.</t>
    </r>
  </si>
  <si>
    <r>
      <t xml:space="preserve">Смена участка водопроводных труб диаметром до 20 мм: </t>
    </r>
    <r>
      <rPr>
        <sz val="11"/>
        <color theme="1"/>
        <rFont val="Calibri"/>
        <family val="2"/>
        <charset val="204"/>
        <scheme val="minor"/>
      </rPr>
      <t>Снятие средств крепения. Разборка старых труб. Заготовка новой трубы. Прокладка монтажных узлов из труб с фасонными частями. Установка средств крепления для труб.</t>
    </r>
  </si>
  <si>
    <r>
      <t xml:space="preserve">Смена участка водопроводных труб диаметром до 25 мм: </t>
    </r>
    <r>
      <rPr>
        <sz val="11"/>
        <color theme="1"/>
        <rFont val="Calibri"/>
        <family val="2"/>
        <charset val="204"/>
        <scheme val="minor"/>
      </rPr>
      <t>Снятие средств крепения. Разборка старых труб. Заготовка новой трубы. Прокладка монтажных узлов из труб с фасонными частями. Установка средств крепления для труб.</t>
    </r>
  </si>
  <si>
    <r>
      <t xml:space="preserve">Смена участка водопроводных труб диаметром до 50 мм: </t>
    </r>
    <r>
      <rPr>
        <sz val="11"/>
        <color theme="1"/>
        <rFont val="Calibri"/>
        <family val="2"/>
        <charset val="204"/>
        <scheme val="minor"/>
      </rPr>
      <t>Снятие средств крепения. Разборка старых труб. Заготовка новой трубы. Прокладка монтажных узлов из труб с фасонными частями. Установка средств крепления для труб.</t>
    </r>
  </si>
  <si>
    <r>
      <t xml:space="preserve">Смена участка водопроводных труб свыше 50 мм до 100 мм: </t>
    </r>
    <r>
      <rPr>
        <sz val="11"/>
        <color theme="1"/>
        <rFont val="Calibri"/>
        <family val="2"/>
        <charset val="204"/>
        <scheme val="minor"/>
      </rPr>
      <t>Врезка подлежащего замене участка трубопровода. Заготовка трубы необходимого диаметра. Очистка торцов кромок и прилегающих к ним участков от грязи, масел, ржавчины и т.д. Разделка кромок под сварку (в зависимости от типа сварного соединения). Сварка.</t>
    </r>
  </si>
  <si>
    <r>
      <t>Монтаж трубопроводов водоснабжения из медных труб диаметром 15 мм и более:</t>
    </r>
    <r>
      <rPr>
        <sz val="11"/>
        <color theme="1"/>
        <rFont val="Calibri"/>
        <family val="2"/>
        <charset val="204"/>
        <scheme val="minor"/>
      </rPr>
      <t xml:space="preserve"> Разметка труб под крепления. Сверление основания под установку хомутов. Установка хомутов. Прокладка труб. Установка компенсаторов. Развальцовка стыков. Соединение труб пайкой.</t>
    </r>
  </si>
  <si>
    <r>
      <t>Монтаж трубопроводов водоснабжения из металлопластиковых труб диаметром 15 мм и более:</t>
    </r>
    <r>
      <rPr>
        <sz val="11"/>
        <color theme="1"/>
        <rFont val="Calibri"/>
        <family val="2"/>
        <charset val="204"/>
        <scheme val="minor"/>
      </rPr>
      <t xml:space="preserve"> Разметка труб под крепления. Сверление основания под установку хомутов. Установка хомутов. Прокладка труб. Установка компенсаторов. Развальцовка стыков. Соединение труб саваркой.</t>
    </r>
  </si>
  <si>
    <r>
      <t xml:space="preserve">Демонтаж трубопроводов водоснабжения из медных труб или металлопластиковых диаметром 15 мм и более: </t>
    </r>
    <r>
      <rPr>
        <sz val="11"/>
        <color theme="1"/>
        <rFont val="Calibri"/>
        <family val="2"/>
        <charset val="204"/>
        <scheme val="minor"/>
      </rPr>
      <t>Резка труб. Снятие креплений.</t>
    </r>
  </si>
  <si>
    <r>
      <t xml:space="preserve">Смена пластмассовых канализационных труб: </t>
    </r>
    <r>
      <rPr>
        <sz val="11"/>
        <color theme="1"/>
        <rFont val="Calibri"/>
        <family val="2"/>
        <charset val="204"/>
        <scheme val="minor"/>
      </rPr>
      <t>Сборка соединений. Установка новых труб с заменой новых монжет в раструбных соединениях</t>
    </r>
  </si>
  <si>
    <r>
      <t xml:space="preserve">Отключение воды по стояку (5 эт) спуск воды из стояка и его наполнение водой и включение: </t>
    </r>
    <r>
      <rPr>
        <sz val="11"/>
        <color theme="1"/>
        <rFont val="Calibri"/>
        <family val="2"/>
        <charset val="204"/>
        <scheme val="minor"/>
      </rPr>
      <t>Перекрытие вентилей по стояку. В нижней (верхней) части спуск воды. Открытие вентиля по стояку.</t>
    </r>
  </si>
  <si>
    <t>стояк</t>
  </si>
  <si>
    <r>
      <t xml:space="preserve">Слитие стояка холодной воды: </t>
    </r>
    <r>
      <rPr>
        <sz val="11"/>
        <color theme="1"/>
        <rFont val="Calibri"/>
        <family val="2"/>
        <charset val="204"/>
        <scheme val="minor"/>
      </rPr>
      <t>Перекрытие вентиля по стояку. Спуск воды.</t>
    </r>
  </si>
  <si>
    <r>
      <t xml:space="preserve">Слитие стояка горячей воды: </t>
    </r>
    <r>
      <rPr>
        <sz val="11"/>
        <color theme="1"/>
        <rFont val="Calibri"/>
        <family val="2"/>
        <charset val="204"/>
        <scheme val="minor"/>
      </rPr>
      <t>Перекрытие вентиля по стояку. Спуск воды.</t>
    </r>
  </si>
  <si>
    <r>
      <t xml:space="preserve">Зачеканак трубопроводов внутренней канализации: </t>
    </r>
    <r>
      <rPr>
        <sz val="11"/>
        <color theme="1"/>
        <rFont val="Calibri"/>
        <family val="2"/>
        <charset val="204"/>
        <scheme val="minor"/>
      </rPr>
      <t>Очистка концов труб от грязи. Укладка и уплотнение колец каболки. Заполнение раструба цементом. Зачеканка.</t>
    </r>
  </si>
  <si>
    <t>раструб</t>
  </si>
  <si>
    <r>
      <t xml:space="preserve">Смена отдельных участков чугунных канализационных труб диаметром 50 мм: </t>
    </r>
    <r>
      <rPr>
        <sz val="11"/>
        <color theme="1"/>
        <rFont val="Calibri"/>
        <family val="2"/>
        <charset val="204"/>
        <scheme val="minor"/>
      </rPr>
      <t>Расчеканка и разборка трубопровода и фасонных частей. Прокладка трубопроводов с установкой фасонных частей и с заделкой стыков</t>
    </r>
  </si>
  <si>
    <r>
      <t xml:space="preserve">Смена отдельных участков чугунных канализационных труб диаметром 100 мм: </t>
    </r>
    <r>
      <rPr>
        <sz val="11"/>
        <color theme="1"/>
        <rFont val="Calibri"/>
        <family val="2"/>
        <charset val="204"/>
        <scheme val="minor"/>
      </rPr>
      <t>Расчеканка и разборка трубопровода и фасонных частей. Прокладка трубопроводов с установкой фасонных частей и с заделкой стыков</t>
    </r>
  </si>
  <si>
    <r>
      <t xml:space="preserve">Смена отдельных участков чугунных канализационных труб диаметром 150 мм: </t>
    </r>
    <r>
      <rPr>
        <sz val="11"/>
        <color theme="1"/>
        <rFont val="Calibri"/>
        <family val="2"/>
        <charset val="204"/>
        <scheme val="minor"/>
      </rPr>
      <t>Снятие креплений.</t>
    </r>
    <r>
      <rPr>
        <b/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theme="1"/>
        <rFont val="Calibri"/>
        <family val="2"/>
        <charset val="204"/>
        <scheme val="minor"/>
      </rPr>
      <t>Расчеканка и разборка трубопровода и фасонных частей. Прокладка трубопроводов с установкой фасонных частей и с заделкой стыков. Установка креплений с пробивкой отверстий.</t>
    </r>
  </si>
  <si>
    <r>
      <t xml:space="preserve">Смена смесителя настенного для умывальников, моек или раковин: </t>
    </r>
    <r>
      <rPr>
        <sz val="11"/>
        <color theme="1"/>
        <rFont val="Calibri"/>
        <family val="2"/>
        <charset val="204"/>
        <scheme val="minor"/>
      </rPr>
      <t>Снятие старого смесителя. Установка нового смесителя.</t>
    </r>
  </si>
  <si>
    <r>
      <t xml:space="preserve">Замена душевой кабины и поддона: </t>
    </r>
    <r>
      <rPr>
        <sz val="11"/>
        <color theme="1"/>
        <rFont val="Calibri"/>
        <family val="2"/>
        <charset val="204"/>
        <scheme val="minor"/>
      </rPr>
      <t>Демонтаж старого комплекта. Установка нового.</t>
    </r>
  </si>
  <si>
    <r>
      <t xml:space="preserve">Установка душевой кабины и поддона: </t>
    </r>
    <r>
      <rPr>
        <sz val="11"/>
        <color theme="1"/>
        <rFont val="Calibri"/>
        <family val="2"/>
        <charset val="204"/>
        <scheme val="minor"/>
      </rPr>
      <t>Укладка выпуска трубопровода с сифоном. Присоединение поддона к сифону.</t>
    </r>
  </si>
  <si>
    <r>
      <t xml:space="preserve">Установка тумбы под мойку: </t>
    </r>
    <r>
      <rPr>
        <sz val="11"/>
        <color theme="1"/>
        <rFont val="Calibri"/>
        <family val="2"/>
        <charset val="204"/>
        <scheme val="minor"/>
      </rPr>
      <t>Монтаж смесителя с подводками на мойке. Установка мойки на тумбу, присоединение смесителя к подводкам трубопровода. Установка выпуска. Соединение сифона с подводками канализации.</t>
    </r>
  </si>
  <si>
    <r>
      <t xml:space="preserve">Установка шарового крана диаметром свыше 50 мм до 100 мм: </t>
    </r>
    <r>
      <rPr>
        <sz val="11"/>
        <color theme="1"/>
        <rFont val="Calibri"/>
        <family val="2"/>
        <charset val="204"/>
        <scheme val="minor"/>
      </rPr>
      <t>Нарезка на водопроводной трубе резьбы. Установка шарового крана на резьбовое соединение.</t>
    </r>
  </si>
  <si>
    <r>
      <t xml:space="preserve">Смена водоразборного шарового крана диаметром свыше 50 мм до 100 мм: </t>
    </r>
    <r>
      <rPr>
        <sz val="11"/>
        <color theme="1"/>
        <rFont val="Calibri"/>
        <family val="2"/>
        <charset val="204"/>
        <scheme val="minor"/>
      </rPr>
      <t>Разборка резьбовых или фланцевых соединений. Снятие старого крана и установка нового. Сборка резьбовых или фланцевых соединений.</t>
    </r>
  </si>
  <si>
    <r>
      <t xml:space="preserve">Смена полотенцесушителя: </t>
    </r>
    <r>
      <rPr>
        <sz val="11"/>
        <color theme="1"/>
        <rFont val="Calibri"/>
        <family val="2"/>
        <charset val="204"/>
        <scheme val="minor"/>
      </rPr>
      <t>Отсоединение старого прибора. Установка нового прибора с креплением и присоединением к системе.</t>
    </r>
  </si>
  <si>
    <t xml:space="preserve">Отпускная цена (тариф) c НДС, руб. </t>
  </si>
  <si>
    <t>Цена с учетом округления, руб.</t>
  </si>
  <si>
    <t>Услуги ГАЗ-3307</t>
  </si>
  <si>
    <t>1 час</t>
  </si>
  <si>
    <t>1 км</t>
  </si>
  <si>
    <t>АДД-4002 У1(сварочный агрегат) с топливом с НДС</t>
  </si>
</sst>
</file>

<file path=xl/styles.xml><?xml version="1.0" encoding="utf-8"?>
<styleSheet xmlns="http://schemas.openxmlformats.org/spreadsheetml/2006/main">
  <numFmts count="1">
    <numFmt numFmtId="164" formatCode="0.0"/>
  </numFmts>
  <fonts count="30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Arial"/>
      <family val="2"/>
      <charset val="204"/>
    </font>
    <font>
      <b/>
      <sz val="12"/>
      <name val="Arial Cyr"/>
      <family val="2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name val="Arial Cyr"/>
      <charset val="204"/>
    </font>
    <font>
      <sz val="12"/>
      <name val="Arial"/>
      <family val="2"/>
      <charset val="204"/>
    </font>
    <font>
      <sz val="12"/>
      <name val="Arial Cyr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i/>
      <sz val="14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b/>
      <i/>
      <u/>
      <sz val="14"/>
      <color theme="1"/>
      <name val="Arial"/>
      <family val="2"/>
      <charset val="204"/>
    </font>
    <font>
      <b/>
      <i/>
      <u/>
      <sz val="14"/>
      <name val="Arial Cyr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b/>
      <sz val="14"/>
      <color theme="1"/>
      <name val="Arial"/>
      <family val="2"/>
      <charset val="204"/>
    </font>
    <font>
      <b/>
      <sz val="14"/>
      <name val="Arial Cyr"/>
      <family val="2"/>
      <charset val="204"/>
    </font>
    <font>
      <b/>
      <sz val="10"/>
      <name val="Arial Cyr"/>
      <charset val="204"/>
    </font>
    <font>
      <sz val="10"/>
      <name val="Arial Cyr"/>
      <family val="2"/>
      <charset val="204"/>
    </font>
    <font>
      <b/>
      <i/>
      <u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259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1" fontId="2" fillId="0" borderId="1" xfId="0" applyNumberFormat="1" applyFont="1" applyBorder="1" applyAlignment="1">
      <alignment vertical="center"/>
    </xf>
    <xf numFmtId="0" fontId="7" fillId="0" borderId="0" xfId="0" applyFont="1"/>
    <xf numFmtId="0" fontId="6" fillId="0" borderId="0" xfId="0" applyFont="1"/>
    <xf numFmtId="0" fontId="7" fillId="0" borderId="1" xfId="0" applyFont="1" applyBorder="1" applyAlignment="1">
      <alignment horizontal="left" vertical="center" wrapText="1"/>
    </xf>
    <xf numFmtId="1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7" fillId="0" borderId="0" xfId="0" applyFont="1" applyFill="1"/>
    <xf numFmtId="0" fontId="9" fillId="0" borderId="0" xfId="0" applyFont="1" applyFill="1"/>
    <xf numFmtId="0" fontId="4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1" fontId="4" fillId="0" borderId="1" xfId="0" applyNumberFormat="1" applyFont="1" applyFill="1" applyBorder="1"/>
    <xf numFmtId="0" fontId="4" fillId="0" borderId="1" xfId="0" applyFont="1" applyFill="1" applyBorder="1" applyAlignment="1">
      <alignment vertical="top" wrapText="1"/>
    </xf>
    <xf numFmtId="1" fontId="4" fillId="0" borderId="1" xfId="0" applyNumberFormat="1" applyFont="1" applyFill="1" applyBorder="1" applyAlignment="1">
      <alignment vertical="top" wrapText="1"/>
    </xf>
    <xf numFmtId="1" fontId="4" fillId="0" borderId="0" xfId="0" applyNumberFormat="1" applyFont="1" applyFill="1"/>
    <xf numFmtId="0" fontId="4" fillId="0" borderId="0" xfId="0" applyFont="1"/>
    <xf numFmtId="0" fontId="4" fillId="0" borderId="0" xfId="0" applyFont="1" applyAlignment="1">
      <alignment horizontal="left"/>
    </xf>
    <xf numFmtId="0" fontId="9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9" fontId="4" fillId="0" borderId="1" xfId="0" applyNumberFormat="1" applyFont="1" applyBorder="1" applyAlignment="1">
      <alignment horizontal="righ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1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Fill="1" applyBorder="1" applyAlignment="1">
      <alignment horizontal="right" wrapText="1"/>
    </xf>
    <xf numFmtId="0" fontId="4" fillId="0" borderId="1" xfId="0" applyFont="1" applyBorder="1" applyAlignment="1">
      <alignment vertical="center"/>
    </xf>
    <xf numFmtId="1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 applyBorder="1"/>
    <xf numFmtId="0" fontId="9" fillId="0" borderId="0" xfId="0" applyFont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top" wrapText="1"/>
    </xf>
    <xf numFmtId="0" fontId="4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Fill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/>
    <xf numFmtId="0" fontId="0" fillId="0" borderId="0" xfId="0" applyFont="1"/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left" vertical="center" wrapText="1"/>
    </xf>
    <xf numFmtId="0" fontId="12" fillId="0" borderId="11" xfId="0" applyFont="1" applyBorder="1" applyAlignment="1">
      <alignment vertical="center"/>
    </xf>
    <xf numFmtId="1" fontId="12" fillId="0" borderId="11" xfId="0" applyNumberFormat="1" applyFont="1" applyFill="1" applyBorder="1" applyAlignment="1">
      <alignment vertical="center"/>
    </xf>
    <xf numFmtId="0" fontId="12" fillId="0" borderId="12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/>
    </xf>
    <xf numFmtId="1" fontId="12" fillId="0" borderId="1" xfId="0" applyNumberFormat="1" applyFont="1" applyFill="1" applyBorder="1" applyAlignment="1">
      <alignment vertical="center"/>
    </xf>
    <xf numFmtId="0" fontId="12" fillId="0" borderId="13" xfId="0" applyFont="1" applyBorder="1" applyAlignment="1">
      <alignment vertical="center" wrapText="1"/>
    </xf>
    <xf numFmtId="0" fontId="12" fillId="0" borderId="15" xfId="0" applyFont="1" applyBorder="1" applyAlignment="1">
      <alignment vertical="center" wrapText="1"/>
    </xf>
    <xf numFmtId="0" fontId="12" fillId="0" borderId="16" xfId="0" applyFont="1" applyBorder="1" applyAlignment="1">
      <alignment vertical="center"/>
    </xf>
    <xf numFmtId="1" fontId="12" fillId="0" borderId="16" xfId="0" applyNumberFormat="1" applyFont="1" applyFill="1" applyBorder="1" applyAlignment="1">
      <alignment vertical="center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/>
    </xf>
    <xf numFmtId="1" fontId="12" fillId="0" borderId="0" xfId="0" applyNumberFormat="1" applyFont="1" applyFill="1" applyBorder="1" applyAlignment="1">
      <alignment vertical="center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 applyAlignment="1">
      <alignment horizontal="right" vertical="center"/>
    </xf>
    <xf numFmtId="0" fontId="13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1" fontId="0" fillId="0" borderId="1" xfId="0" applyNumberFormat="1" applyFont="1" applyFill="1" applyBorder="1"/>
    <xf numFmtId="164" fontId="0" fillId="0" borderId="1" xfId="0" applyNumberFormat="1" applyFont="1" applyFill="1" applyBorder="1"/>
    <xf numFmtId="0" fontId="0" fillId="0" borderId="1" xfId="0" applyFont="1" applyFill="1" applyBorder="1"/>
    <xf numFmtId="1" fontId="0" fillId="0" borderId="1" xfId="0" applyNumberFormat="1" applyBorder="1"/>
    <xf numFmtId="0" fontId="1" fillId="0" borderId="1" xfId="0" applyFont="1" applyFill="1" applyBorder="1"/>
    <xf numFmtId="164" fontId="1" fillId="0" borderId="1" xfId="0" applyNumberFormat="1" applyFont="1" applyFill="1" applyBorder="1"/>
    <xf numFmtId="0" fontId="0" fillId="0" borderId="0" xfId="0" applyFill="1" applyBorder="1"/>
    <xf numFmtId="1" fontId="0" fillId="0" borderId="0" xfId="0" applyNumberFormat="1" applyFont="1" applyFill="1" applyBorder="1"/>
    <xf numFmtId="164" fontId="0" fillId="0" borderId="0" xfId="0" applyNumberFormat="1" applyFont="1" applyFill="1" applyBorder="1"/>
    <xf numFmtId="0" fontId="0" fillId="0" borderId="0" xfId="0" applyFont="1" applyFill="1" applyBorder="1"/>
    <xf numFmtId="0" fontId="0" fillId="0" borderId="0" xfId="0" applyBorder="1"/>
    <xf numFmtId="0" fontId="0" fillId="0" borderId="1" xfId="0" applyFill="1" applyBorder="1" applyAlignment="1">
      <alignment wrapText="1"/>
    </xf>
    <xf numFmtId="1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18" fillId="0" borderId="0" xfId="0" applyFont="1" applyAlignment="1">
      <alignment horizont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8" fillId="0" borderId="25" xfId="0" applyFont="1" applyFill="1" applyBorder="1" applyAlignment="1">
      <alignment horizontal="left" vertical="center"/>
    </xf>
    <xf numFmtId="0" fontId="18" fillId="0" borderId="26" xfId="0" applyFont="1" applyFill="1" applyBorder="1" applyAlignment="1">
      <alignment horizontal="center" vertical="center"/>
    </xf>
    <xf numFmtId="1" fontId="18" fillId="0" borderId="26" xfId="0" applyNumberFormat="1" applyFont="1" applyFill="1" applyBorder="1" applyAlignment="1">
      <alignment horizontal="right" vertical="center"/>
    </xf>
    <xf numFmtId="1" fontId="18" fillId="0" borderId="27" xfId="0" applyNumberFormat="1" applyFont="1" applyFill="1" applyBorder="1" applyAlignment="1">
      <alignment horizontal="right" vertical="center"/>
    </xf>
    <xf numFmtId="0" fontId="18" fillId="0" borderId="15" xfId="0" applyFont="1" applyFill="1" applyBorder="1" applyAlignment="1">
      <alignment horizontal="left" vertical="center"/>
    </xf>
    <xf numFmtId="0" fontId="18" fillId="0" borderId="16" xfId="0" applyFont="1" applyFill="1" applyBorder="1" applyAlignment="1">
      <alignment horizontal="center" vertical="center"/>
    </xf>
    <xf numFmtId="1" fontId="18" fillId="0" borderId="16" xfId="0" applyNumberFormat="1" applyFont="1" applyFill="1" applyBorder="1" applyAlignment="1">
      <alignment horizontal="right" vertical="center"/>
    </xf>
    <xf numFmtId="1" fontId="18" fillId="0" borderId="17" xfId="0" applyNumberFormat="1" applyFont="1" applyFill="1" applyBorder="1" applyAlignment="1">
      <alignment horizontal="right" vertical="center"/>
    </xf>
    <xf numFmtId="0" fontId="18" fillId="0" borderId="10" xfId="0" applyFont="1" applyFill="1" applyBorder="1" applyAlignment="1">
      <alignment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vertical="center"/>
    </xf>
    <xf numFmtId="1" fontId="18" fillId="0" borderId="11" xfId="0" applyNumberFormat="1" applyFont="1" applyFill="1" applyBorder="1" applyAlignment="1">
      <alignment vertical="center"/>
    </xf>
    <xf numFmtId="0" fontId="18" fillId="0" borderId="12" xfId="0" applyFont="1" applyFill="1" applyBorder="1" applyAlignment="1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/>
    </xf>
    <xf numFmtId="1" fontId="18" fillId="0" borderId="1" xfId="0" applyNumberFormat="1" applyFont="1" applyFill="1" applyBorder="1" applyAlignment="1">
      <alignment vertical="center"/>
    </xf>
    <xf numFmtId="0" fontId="18" fillId="0" borderId="14" xfId="0" applyFont="1" applyFill="1" applyBorder="1" applyAlignment="1">
      <alignment vertical="center"/>
    </xf>
    <xf numFmtId="0" fontId="18" fillId="0" borderId="15" xfId="0" applyFont="1" applyFill="1" applyBorder="1" applyAlignment="1">
      <alignment vertical="center"/>
    </xf>
    <xf numFmtId="0" fontId="18" fillId="0" borderId="16" xfId="0" applyFont="1" applyFill="1" applyBorder="1" applyAlignment="1">
      <alignment vertical="center"/>
    </xf>
    <xf numFmtId="1" fontId="18" fillId="0" borderId="16" xfId="0" applyNumberFormat="1" applyFont="1" applyFill="1" applyBorder="1" applyAlignment="1">
      <alignment vertical="center"/>
    </xf>
    <xf numFmtId="0" fontId="18" fillId="0" borderId="17" xfId="0" applyFont="1" applyFill="1" applyBorder="1" applyAlignment="1">
      <alignment vertical="center"/>
    </xf>
    <xf numFmtId="0" fontId="18" fillId="0" borderId="28" xfId="0" applyFont="1" applyFill="1" applyBorder="1" applyAlignment="1">
      <alignment vertical="center"/>
    </xf>
    <xf numFmtId="0" fontId="18" fillId="0" borderId="18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vertical="center"/>
    </xf>
    <xf numFmtId="1" fontId="18" fillId="0" borderId="18" xfId="0" applyNumberFormat="1" applyFont="1" applyFill="1" applyBorder="1" applyAlignment="1">
      <alignment vertical="center"/>
    </xf>
    <xf numFmtId="0" fontId="18" fillId="0" borderId="29" xfId="0" applyFont="1" applyFill="1" applyBorder="1" applyAlignment="1">
      <alignment vertical="center"/>
    </xf>
    <xf numFmtId="1" fontId="18" fillId="0" borderId="26" xfId="0" applyNumberFormat="1" applyFont="1" applyFill="1" applyBorder="1" applyAlignment="1">
      <alignment vertical="center"/>
    </xf>
    <xf numFmtId="0" fontId="18" fillId="0" borderId="11" xfId="0" applyFont="1" applyBorder="1" applyAlignment="1">
      <alignment vertical="center"/>
    </xf>
    <xf numFmtId="1" fontId="18" fillId="0" borderId="11" xfId="0" applyNumberFormat="1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1" fontId="18" fillId="0" borderId="1" xfId="0" applyNumberFormat="1" applyFont="1" applyBorder="1" applyAlignment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10" xfId="0" applyFont="1" applyFill="1" applyBorder="1" applyAlignment="1">
      <alignment vertical="center" wrapText="1"/>
    </xf>
    <xf numFmtId="0" fontId="18" fillId="0" borderId="27" xfId="0" applyFont="1" applyFill="1" applyBorder="1" applyAlignment="1">
      <alignment vertical="center"/>
    </xf>
    <xf numFmtId="0" fontId="18" fillId="0" borderId="30" xfId="0" applyFont="1" applyFill="1" applyBorder="1" applyAlignment="1">
      <alignment vertical="center"/>
    </xf>
    <xf numFmtId="0" fontId="18" fillId="0" borderId="11" xfId="0" applyFont="1" applyBorder="1"/>
    <xf numFmtId="0" fontId="18" fillId="0" borderId="12" xfId="0" applyFont="1" applyBorder="1"/>
    <xf numFmtId="0" fontId="18" fillId="0" borderId="1" xfId="0" applyFont="1" applyBorder="1"/>
    <xf numFmtId="0" fontId="18" fillId="0" borderId="14" xfId="0" applyFont="1" applyBorder="1"/>
    <xf numFmtId="0" fontId="18" fillId="0" borderId="16" xfId="0" applyFont="1" applyBorder="1"/>
    <xf numFmtId="1" fontId="18" fillId="0" borderId="31" xfId="0" applyNumberFormat="1" applyFont="1" applyBorder="1" applyAlignment="1">
      <alignment vertical="center"/>
    </xf>
    <xf numFmtId="0" fontId="18" fillId="0" borderId="17" xfId="0" applyFont="1" applyBorder="1"/>
    <xf numFmtId="0" fontId="18" fillId="0" borderId="0" xfId="0" applyFont="1" applyFill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/>
    <xf numFmtId="1" fontId="18" fillId="0" borderId="0" xfId="0" applyNumberFormat="1" applyFont="1" applyBorder="1" applyAlignment="1">
      <alignment vertical="center"/>
    </xf>
    <xf numFmtId="0" fontId="18" fillId="0" borderId="0" xfId="0" applyFont="1" applyFill="1" applyBorder="1"/>
    <xf numFmtId="0" fontId="18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/>
    <xf numFmtId="1" fontId="2" fillId="0" borderId="1" xfId="0" applyNumberFormat="1" applyFont="1" applyBorder="1"/>
    <xf numFmtId="0" fontId="20" fillId="0" borderId="0" xfId="0" applyFont="1"/>
    <xf numFmtId="0" fontId="21" fillId="0" borderId="0" xfId="0" applyFont="1"/>
    <xf numFmtId="0" fontId="2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2" borderId="0" xfId="0" applyFill="1"/>
    <xf numFmtId="0" fontId="1" fillId="0" borderId="1" xfId="0" applyFont="1" applyFill="1" applyBorder="1" applyAlignment="1">
      <alignment wrapText="1"/>
    </xf>
    <xf numFmtId="0" fontId="24" fillId="0" borderId="2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1" fontId="1" fillId="0" borderId="1" xfId="0" applyNumberFormat="1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13" fillId="0" borderId="0" xfId="0" applyFont="1" applyAlignment="1"/>
    <xf numFmtId="0" fontId="0" fillId="0" borderId="1" xfId="0" applyBorder="1" applyAlignment="1">
      <alignment horizontal="left" vertical="center" wrapText="1"/>
    </xf>
    <xf numFmtId="16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17" fontId="0" fillId="0" borderId="1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8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10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" fillId="0" borderId="0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6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4" fillId="0" borderId="20" xfId="0" applyFont="1" applyFill="1" applyBorder="1" applyAlignment="1">
      <alignment horizontal="center" vertical="center" wrapText="1"/>
    </xf>
    <xf numFmtId="0" fontId="24" fillId="0" borderId="21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workbookViewId="0">
      <selection activeCell="C17" sqref="C17"/>
    </sheetView>
  </sheetViews>
  <sheetFormatPr defaultRowHeight="15"/>
  <cols>
    <col min="1" max="1" width="33.42578125" customWidth="1"/>
    <col min="2" max="2" width="23.7109375" customWidth="1"/>
    <col min="3" max="3" width="16" customWidth="1"/>
    <col min="4" max="4" width="22.5703125" customWidth="1"/>
    <col min="5" max="5" width="20.85546875" customWidth="1"/>
  </cols>
  <sheetData>
    <row r="1" spans="1:7" ht="18.75">
      <c r="E1" s="1" t="s">
        <v>0</v>
      </c>
      <c r="F1" s="2"/>
    </row>
    <row r="2" spans="1:7" ht="18.75">
      <c r="E2" s="1" t="s">
        <v>1</v>
      </c>
      <c r="F2" s="2"/>
    </row>
    <row r="3" spans="1:7" ht="18.75">
      <c r="E3" s="1" t="s">
        <v>2</v>
      </c>
      <c r="F3" s="2"/>
    </row>
    <row r="4" spans="1:7" ht="15.75">
      <c r="E4" s="3" t="s">
        <v>3</v>
      </c>
      <c r="F4" s="3"/>
      <c r="G4" s="4"/>
    </row>
    <row r="5" spans="1:7" ht="18.75">
      <c r="E5" s="1" t="s">
        <v>4</v>
      </c>
    </row>
    <row r="7" spans="1:7">
      <c r="A7" s="207" t="s">
        <v>5</v>
      </c>
      <c r="B7" s="208"/>
      <c r="C7" s="208"/>
      <c r="D7" s="208"/>
      <c r="E7" s="208"/>
      <c r="F7" s="208"/>
      <c r="G7" s="208"/>
    </row>
    <row r="8" spans="1:7" ht="18.75">
      <c r="A8" s="209" t="s">
        <v>6</v>
      </c>
      <c r="B8" s="210"/>
      <c r="C8" s="210"/>
      <c r="D8" s="210"/>
      <c r="E8" s="210"/>
      <c r="F8" s="210"/>
      <c r="G8" s="210"/>
    </row>
    <row r="9" spans="1:7" ht="18.75">
      <c r="A9" s="211" t="s">
        <v>7</v>
      </c>
      <c r="B9" s="212"/>
      <c r="C9" s="212"/>
      <c r="D9" s="212"/>
      <c r="E9" s="212"/>
      <c r="F9" s="212"/>
      <c r="G9" s="212"/>
    </row>
    <row r="10" spans="1:7" ht="56.25">
      <c r="A10" s="5" t="s">
        <v>8</v>
      </c>
      <c r="B10" s="5" t="s">
        <v>9</v>
      </c>
      <c r="C10" s="5" t="s">
        <v>10</v>
      </c>
      <c r="D10" s="6" t="s">
        <v>11</v>
      </c>
      <c r="E10" s="6" t="s">
        <v>12</v>
      </c>
    </row>
    <row r="11" spans="1:7" ht="56.25">
      <c r="A11" s="7" t="s">
        <v>13</v>
      </c>
      <c r="B11" s="8">
        <v>3478</v>
      </c>
      <c r="C11" s="8">
        <f>B11*20/100</f>
        <v>695.6</v>
      </c>
      <c r="D11" s="8">
        <f>B11+C11</f>
        <v>4173.6000000000004</v>
      </c>
      <c r="E11" s="9">
        <v>4200</v>
      </c>
    </row>
    <row r="12" spans="1:7" ht="56.25">
      <c r="A12" s="7" t="s">
        <v>14</v>
      </c>
      <c r="B12" s="10">
        <v>5335</v>
      </c>
      <c r="C12" s="10">
        <f>B12*20/100</f>
        <v>1067</v>
      </c>
      <c r="D12" s="10">
        <f>B12+C12</f>
        <v>6402</v>
      </c>
      <c r="E12" s="9">
        <v>6400</v>
      </c>
    </row>
    <row r="13" spans="1:7" ht="37.5">
      <c r="A13" s="7" t="s">
        <v>15</v>
      </c>
      <c r="B13" s="10">
        <v>2720</v>
      </c>
      <c r="C13" s="10">
        <f>B13*20/100</f>
        <v>544</v>
      </c>
      <c r="D13" s="10">
        <f>B13+C13</f>
        <v>3264</v>
      </c>
      <c r="E13" s="9">
        <v>3300</v>
      </c>
    </row>
    <row r="14" spans="1:7" ht="37.5">
      <c r="A14" s="7" t="s">
        <v>16</v>
      </c>
      <c r="B14" s="10">
        <v>5440</v>
      </c>
      <c r="C14" s="10">
        <f>B14*20/100</f>
        <v>1088</v>
      </c>
      <c r="D14" s="10">
        <f>B14+C14</f>
        <v>6528</v>
      </c>
      <c r="E14" s="9">
        <v>6500</v>
      </c>
    </row>
    <row r="15" spans="1:7" ht="18.75">
      <c r="A15" s="11" t="s">
        <v>17</v>
      </c>
      <c r="B15" s="11"/>
      <c r="C15" s="11"/>
      <c r="D15" s="12"/>
      <c r="E15" s="12"/>
    </row>
    <row r="16" spans="1:7" ht="18.75">
      <c r="A16" s="12"/>
      <c r="B16" s="12"/>
      <c r="C16" s="12"/>
      <c r="D16" s="12"/>
      <c r="E16" s="12"/>
    </row>
    <row r="17" spans="1:7" ht="15.75">
      <c r="A17" s="11" t="s">
        <v>18</v>
      </c>
      <c r="B17" s="11"/>
      <c r="C17" s="11"/>
      <c r="D17" s="11"/>
      <c r="E17" s="11" t="s">
        <v>19</v>
      </c>
      <c r="F17" s="11"/>
      <c r="G17" s="11"/>
    </row>
  </sheetData>
  <mergeCells count="3">
    <mergeCell ref="A7:G7"/>
    <mergeCell ref="A8:G8"/>
    <mergeCell ref="A9:G9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0"/>
  <sheetViews>
    <sheetView workbookViewId="0">
      <selection activeCell="F12" sqref="F12"/>
    </sheetView>
  </sheetViews>
  <sheetFormatPr defaultRowHeight="15"/>
  <cols>
    <col min="1" max="1" width="22.28515625" customWidth="1"/>
    <col min="2" max="2" width="13.42578125" customWidth="1"/>
    <col min="3" max="3" width="30.5703125" customWidth="1"/>
    <col min="4" max="4" width="10.28515625" customWidth="1"/>
    <col min="5" max="5" width="10.5703125" customWidth="1"/>
    <col min="6" max="6" width="15.85546875" customWidth="1"/>
    <col min="7" max="7" width="26.140625" customWidth="1"/>
  </cols>
  <sheetData>
    <row r="1" spans="1:7" ht="18.75">
      <c r="E1" s="1" t="s">
        <v>0</v>
      </c>
      <c r="F1" s="2"/>
    </row>
    <row r="2" spans="1:7" ht="18.75">
      <c r="E2" s="1" t="s">
        <v>1</v>
      </c>
      <c r="F2" s="2"/>
    </row>
    <row r="3" spans="1:7" ht="18.75">
      <c r="E3" s="1" t="s">
        <v>2</v>
      </c>
      <c r="F3" s="2"/>
    </row>
    <row r="4" spans="1:7" ht="15.75">
      <c r="E4" s="3" t="s">
        <v>3</v>
      </c>
      <c r="F4" s="3"/>
      <c r="G4" s="4"/>
    </row>
    <row r="5" spans="1:7" ht="18.75">
      <c r="E5" s="1" t="s">
        <v>20</v>
      </c>
    </row>
    <row r="7" spans="1:7">
      <c r="A7" s="207" t="s">
        <v>5</v>
      </c>
      <c r="B7" s="208"/>
      <c r="C7" s="208"/>
      <c r="D7" s="208"/>
      <c r="E7" s="208"/>
      <c r="F7" s="208"/>
      <c r="G7" s="208"/>
    </row>
    <row r="8" spans="1:7" ht="18.75">
      <c r="A8" s="209" t="s">
        <v>21</v>
      </c>
      <c r="B8" s="210"/>
      <c r="C8" s="210"/>
      <c r="D8" s="210"/>
      <c r="E8" s="210"/>
      <c r="F8" s="210"/>
      <c r="G8" s="210"/>
    </row>
    <row r="9" spans="1:7" ht="18.75">
      <c r="A9" s="209" t="s">
        <v>7</v>
      </c>
      <c r="B9" s="210"/>
      <c r="C9" s="210"/>
      <c r="D9" s="210"/>
      <c r="E9" s="210"/>
      <c r="F9" s="210"/>
      <c r="G9" s="210"/>
    </row>
    <row r="11" spans="1:7" ht="150">
      <c r="A11" s="5" t="s">
        <v>8</v>
      </c>
      <c r="B11" s="5" t="s">
        <v>22</v>
      </c>
      <c r="C11" s="5" t="s">
        <v>23</v>
      </c>
      <c r="D11" s="5" t="s">
        <v>10</v>
      </c>
      <c r="E11" s="5" t="s">
        <v>24</v>
      </c>
      <c r="F11" s="5" t="s">
        <v>25</v>
      </c>
      <c r="G11" s="5" t="s">
        <v>26</v>
      </c>
    </row>
    <row r="12" spans="1:7" ht="18.75">
      <c r="A12" s="13" t="s">
        <v>27</v>
      </c>
      <c r="B12" s="14">
        <f>172622*1.11</f>
        <v>191610.42</v>
      </c>
      <c r="C12" s="14">
        <f>B12*0.5</f>
        <v>95805.21</v>
      </c>
      <c r="D12" s="14">
        <f>B12*20/100</f>
        <v>38322.084000000003</v>
      </c>
      <c r="E12" s="14">
        <f>B12+D12</f>
        <v>229932.50400000002</v>
      </c>
      <c r="F12" s="15">
        <v>229900</v>
      </c>
      <c r="G12" s="15">
        <f>F12*0.5</f>
        <v>114950</v>
      </c>
    </row>
    <row r="13" spans="1:7" ht="18.75">
      <c r="A13" s="13" t="s">
        <v>28</v>
      </c>
      <c r="B13" s="14">
        <f>138466*1.11</f>
        <v>153697.26</v>
      </c>
      <c r="C13" s="14">
        <f>B13*0.5</f>
        <v>76848.63</v>
      </c>
      <c r="D13" s="14">
        <f>B13*20/100</f>
        <v>30739.452000000001</v>
      </c>
      <c r="E13" s="14">
        <f>B13+D13</f>
        <v>184436.712</v>
      </c>
      <c r="F13" s="15">
        <v>184400</v>
      </c>
      <c r="G13" s="15">
        <f>F13*0.5</f>
        <v>92200</v>
      </c>
    </row>
    <row r="14" spans="1:7" ht="18.75">
      <c r="A14" s="13" t="s">
        <v>29</v>
      </c>
      <c r="B14" s="14">
        <f>287484*1.11</f>
        <v>319107.24000000005</v>
      </c>
      <c r="C14" s="14">
        <f>B14*0.5</f>
        <v>159553.62000000002</v>
      </c>
      <c r="D14" s="14">
        <f>B14*20/100</f>
        <v>63821.448000000004</v>
      </c>
      <c r="E14" s="14">
        <f>B14+D14</f>
        <v>382928.68800000008</v>
      </c>
      <c r="F14" s="15">
        <v>382900</v>
      </c>
      <c r="G14" s="15">
        <f>F14*0.5</f>
        <v>191450</v>
      </c>
    </row>
    <row r="16" spans="1:7" ht="18.75">
      <c r="A16" s="12" t="s">
        <v>30</v>
      </c>
    </row>
    <row r="17" spans="1:7" ht="18.75">
      <c r="A17" s="12" t="s">
        <v>31</v>
      </c>
    </row>
    <row r="20" spans="1:7" ht="18.75">
      <c r="A20" s="12" t="s">
        <v>18</v>
      </c>
      <c r="G20" s="12" t="s">
        <v>32</v>
      </c>
    </row>
  </sheetData>
  <mergeCells count="3">
    <mergeCell ref="A7:G7"/>
    <mergeCell ref="A8:G8"/>
    <mergeCell ref="A9:G9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4"/>
  <sheetViews>
    <sheetView workbookViewId="0">
      <selection sqref="A1:F13"/>
    </sheetView>
  </sheetViews>
  <sheetFormatPr defaultRowHeight="15"/>
  <cols>
    <col min="1" max="1" width="4.85546875" customWidth="1"/>
    <col min="2" max="2" width="37.7109375" customWidth="1"/>
    <col min="3" max="3" width="13.28515625" customWidth="1"/>
    <col min="4" max="4" width="14.85546875" customWidth="1"/>
    <col min="5" max="5" width="11.42578125" customWidth="1"/>
    <col min="6" max="6" width="16.140625" customWidth="1"/>
  </cols>
  <sheetData>
    <row r="1" spans="1:6" ht="15.75">
      <c r="A1" s="16"/>
      <c r="B1" s="16"/>
      <c r="C1" s="16"/>
      <c r="D1" s="215" t="s">
        <v>33</v>
      </c>
      <c r="E1" s="215"/>
      <c r="F1" s="215"/>
    </row>
    <row r="2" spans="1:6" ht="15.75">
      <c r="A2" s="17"/>
      <c r="B2" s="17"/>
      <c r="C2" s="18"/>
      <c r="D2" s="216" t="s">
        <v>1</v>
      </c>
      <c r="E2" s="216"/>
      <c r="F2" s="216"/>
    </row>
    <row r="3" spans="1:6" ht="15.75">
      <c r="A3" s="17"/>
      <c r="B3" s="17"/>
      <c r="C3" s="18"/>
      <c r="D3" s="216" t="s">
        <v>34</v>
      </c>
      <c r="E3" s="216"/>
      <c r="F3" s="216"/>
    </row>
    <row r="4" spans="1:6" ht="15.75">
      <c r="A4" s="17"/>
      <c r="B4" s="17"/>
      <c r="C4" s="18"/>
      <c r="D4" s="216" t="s">
        <v>35</v>
      </c>
      <c r="E4" s="216"/>
      <c r="F4" s="216"/>
    </row>
    <row r="5" spans="1:6" ht="15.75">
      <c r="A5" s="17"/>
      <c r="B5" s="17"/>
      <c r="C5" s="18"/>
      <c r="D5" s="216" t="s">
        <v>36</v>
      </c>
      <c r="E5" s="216"/>
      <c r="F5" s="216"/>
    </row>
    <row r="6" spans="1:6" ht="15.75">
      <c r="A6" s="17"/>
      <c r="B6" s="17"/>
      <c r="C6" s="18"/>
      <c r="D6" s="18"/>
      <c r="E6" s="18"/>
      <c r="F6" s="18"/>
    </row>
    <row r="7" spans="1:6" ht="15.75">
      <c r="A7" s="213" t="s">
        <v>37</v>
      </c>
      <c r="B7" s="213"/>
      <c r="C7" s="213"/>
      <c r="D7" s="213"/>
      <c r="E7" s="213"/>
      <c r="F7" s="213"/>
    </row>
    <row r="8" spans="1:6" ht="15.75">
      <c r="A8" s="213" t="s">
        <v>38</v>
      </c>
      <c r="B8" s="213"/>
      <c r="C8" s="213"/>
      <c r="D8" s="213"/>
      <c r="E8" s="213"/>
      <c r="F8" s="213"/>
    </row>
    <row r="9" spans="1:6" ht="15.75">
      <c r="A9" s="214" t="s">
        <v>39</v>
      </c>
      <c r="B9" s="214"/>
      <c r="C9" s="214"/>
      <c r="D9" s="214"/>
      <c r="E9" s="214"/>
      <c r="F9" s="214"/>
    </row>
    <row r="10" spans="1:6" ht="47.25">
      <c r="A10" s="19" t="s">
        <v>40</v>
      </c>
      <c r="B10" s="19" t="s">
        <v>41</v>
      </c>
      <c r="C10" s="19" t="s">
        <v>42</v>
      </c>
      <c r="D10" s="19" t="s">
        <v>43</v>
      </c>
      <c r="E10" s="19" t="s">
        <v>44</v>
      </c>
      <c r="F10" s="19" t="s">
        <v>45</v>
      </c>
    </row>
    <row r="11" spans="1:6" ht="15.75">
      <c r="A11" s="20">
        <v>1</v>
      </c>
      <c r="B11" s="20">
        <v>2</v>
      </c>
      <c r="C11" s="20">
        <v>3</v>
      </c>
      <c r="D11" s="20">
        <v>4</v>
      </c>
      <c r="E11" s="20">
        <v>5</v>
      </c>
      <c r="F11" s="20">
        <v>6</v>
      </c>
    </row>
    <row r="12" spans="1:6" ht="15.75">
      <c r="A12" s="21">
        <v>1</v>
      </c>
      <c r="B12" s="21" t="s">
        <v>46</v>
      </c>
      <c r="C12" s="21"/>
      <c r="D12" s="21"/>
      <c r="E12" s="21"/>
      <c r="F12" s="21"/>
    </row>
    <row r="13" spans="1:6" ht="15.75">
      <c r="A13" s="21"/>
      <c r="B13" s="21" t="s">
        <v>47</v>
      </c>
      <c r="C13" s="22">
        <f>225954*1.11</f>
        <v>250808.94000000003</v>
      </c>
      <c r="D13" s="22">
        <f>C13*0.2</f>
        <v>50161.788000000008</v>
      </c>
      <c r="E13" s="22">
        <f>SUM(C13:D13)</f>
        <v>300970.72800000006</v>
      </c>
      <c r="F13" s="21">
        <v>301000</v>
      </c>
    </row>
    <row r="14" spans="1:6" ht="15.75">
      <c r="A14" s="21"/>
      <c r="B14" s="21" t="s">
        <v>48</v>
      </c>
      <c r="C14" s="22">
        <f>15076*1.11</f>
        <v>16734.36</v>
      </c>
      <c r="D14" s="22">
        <f>C14*0.2</f>
        <v>3346.8720000000003</v>
      </c>
      <c r="E14" s="22">
        <f>SUM(C14:D14)</f>
        <v>20081.232</v>
      </c>
      <c r="F14" s="21">
        <v>20100</v>
      </c>
    </row>
    <row r="15" spans="1:6" ht="15.75">
      <c r="A15" s="21"/>
      <c r="B15" s="21" t="s">
        <v>49</v>
      </c>
      <c r="C15" s="22">
        <f>1211*1.11</f>
        <v>1344.21</v>
      </c>
      <c r="D15" s="22">
        <f>C15*0.2</f>
        <v>268.84200000000004</v>
      </c>
      <c r="E15" s="22">
        <f>SUM(C15:D15)</f>
        <v>1613.0520000000001</v>
      </c>
      <c r="F15" s="21">
        <v>1600</v>
      </c>
    </row>
    <row r="16" spans="1:6" ht="15.75">
      <c r="A16" s="21">
        <v>2</v>
      </c>
      <c r="B16" s="21" t="s">
        <v>50</v>
      </c>
      <c r="C16" s="22"/>
      <c r="D16" s="22"/>
      <c r="E16" s="22"/>
      <c r="F16" s="21"/>
    </row>
    <row r="17" spans="1:6" ht="15.75">
      <c r="A17" s="21"/>
      <c r="B17" s="21" t="s">
        <v>47</v>
      </c>
      <c r="C17" s="22">
        <f>298250*1.11</f>
        <v>331057.50000000006</v>
      </c>
      <c r="D17" s="22">
        <f>C17*0.2</f>
        <v>66211.500000000015</v>
      </c>
      <c r="E17" s="22">
        <f>SUM(C17:D17)</f>
        <v>397269.00000000006</v>
      </c>
      <c r="F17" s="21">
        <v>397300</v>
      </c>
    </row>
    <row r="18" spans="1:6" ht="15.75">
      <c r="A18" s="21"/>
      <c r="B18" s="21" t="s">
        <v>48</v>
      </c>
      <c r="C18" s="22">
        <f>19871*1.11</f>
        <v>22056.81</v>
      </c>
      <c r="D18" s="22">
        <f>C18*0.2</f>
        <v>4411.3620000000001</v>
      </c>
      <c r="E18" s="22">
        <f>SUM(C18:D18)</f>
        <v>26468.172000000002</v>
      </c>
      <c r="F18" s="21">
        <v>26500</v>
      </c>
    </row>
    <row r="19" spans="1:6" ht="15.75">
      <c r="A19" s="21"/>
      <c r="B19" s="21" t="s">
        <v>49</v>
      </c>
      <c r="C19" s="22">
        <f>1694*1.11</f>
        <v>1880.3400000000001</v>
      </c>
      <c r="D19" s="22">
        <f>C19*0.2</f>
        <v>376.06800000000004</v>
      </c>
      <c r="E19" s="22">
        <f>SUM(C19:D19)</f>
        <v>2256.4080000000004</v>
      </c>
      <c r="F19" s="21">
        <v>2300</v>
      </c>
    </row>
    <row r="20" spans="1:6" ht="15.75">
      <c r="A20" s="21">
        <v>3</v>
      </c>
      <c r="B20" s="21" t="s">
        <v>51</v>
      </c>
      <c r="C20" s="22"/>
      <c r="D20" s="22"/>
      <c r="E20" s="22"/>
      <c r="F20" s="21"/>
    </row>
    <row r="21" spans="1:6" ht="15.75">
      <c r="A21" s="21"/>
      <c r="B21" s="21" t="s">
        <v>47</v>
      </c>
      <c r="C21" s="22">
        <f>225954*1.11</f>
        <v>250808.94000000003</v>
      </c>
      <c r="D21" s="22">
        <f>C21*0.2</f>
        <v>50161.788000000008</v>
      </c>
      <c r="E21" s="22">
        <f>SUM(C21:D21)</f>
        <v>300970.72800000006</v>
      </c>
      <c r="F21" s="21">
        <v>301000</v>
      </c>
    </row>
    <row r="22" spans="1:6" ht="15.75">
      <c r="A22" s="21"/>
      <c r="B22" s="21" t="s">
        <v>48</v>
      </c>
      <c r="C22" s="22">
        <f>15076*1.11</f>
        <v>16734.36</v>
      </c>
      <c r="D22" s="22">
        <f>C22*0.2</f>
        <v>3346.8720000000003</v>
      </c>
      <c r="E22" s="22">
        <f>SUM(C22:D22)</f>
        <v>20081.232</v>
      </c>
      <c r="F22" s="21">
        <v>20100</v>
      </c>
    </row>
    <row r="23" spans="1:6" ht="15.75">
      <c r="A23" s="21"/>
      <c r="B23" s="21" t="s">
        <v>49</v>
      </c>
      <c r="C23" s="22">
        <f>1211*1.11</f>
        <v>1344.21</v>
      </c>
      <c r="D23" s="22">
        <f>C23*0.2</f>
        <v>268.84200000000004</v>
      </c>
      <c r="E23" s="22">
        <f>SUM(C23:D23)</f>
        <v>1613.0520000000001</v>
      </c>
      <c r="F23" s="21">
        <v>1600</v>
      </c>
    </row>
    <row r="24" spans="1:6" ht="31.5">
      <c r="A24" s="23">
        <v>4</v>
      </c>
      <c r="B24" s="23" t="s">
        <v>52</v>
      </c>
      <c r="C24" s="22"/>
      <c r="D24" s="22"/>
      <c r="E24" s="24"/>
      <c r="F24" s="23"/>
    </row>
    <row r="25" spans="1:6" ht="15.75">
      <c r="A25" s="21"/>
      <c r="B25" s="21" t="s">
        <v>47</v>
      </c>
      <c r="C25" s="22">
        <f>474495*1.11</f>
        <v>526689.45000000007</v>
      </c>
      <c r="D25" s="22">
        <f>C25*0.2</f>
        <v>105337.89000000001</v>
      </c>
      <c r="E25" s="22">
        <f>SUM(C25:D25)</f>
        <v>632027.34000000008</v>
      </c>
      <c r="F25" s="21">
        <v>632000</v>
      </c>
    </row>
    <row r="26" spans="1:6" ht="15.75">
      <c r="A26" s="21"/>
      <c r="B26" s="21" t="s">
        <v>48</v>
      </c>
      <c r="C26" s="22">
        <f>31625*1.11</f>
        <v>35103.75</v>
      </c>
      <c r="D26" s="22">
        <f>C26*0.2</f>
        <v>7020.75</v>
      </c>
      <c r="E26" s="22">
        <f>SUM(C26:D26)</f>
        <v>42124.5</v>
      </c>
      <c r="F26" s="21">
        <v>42100</v>
      </c>
    </row>
    <row r="27" spans="1:6" ht="15.75">
      <c r="A27" s="21"/>
      <c r="B27" s="21" t="s">
        <v>49</v>
      </c>
      <c r="C27" s="22">
        <f>2673*1.11</f>
        <v>2967.03</v>
      </c>
      <c r="D27" s="22">
        <f>C27*0.2</f>
        <v>593.40600000000006</v>
      </c>
      <c r="E27" s="22">
        <f>SUM(C27:D27)</f>
        <v>3560.4360000000001</v>
      </c>
      <c r="F27" s="21">
        <v>3600</v>
      </c>
    </row>
    <row r="28" spans="1:6" ht="31.5">
      <c r="A28" s="23">
        <v>5</v>
      </c>
      <c r="B28" s="23" t="s">
        <v>53</v>
      </c>
      <c r="C28" s="22"/>
      <c r="D28" s="22"/>
      <c r="E28" s="22"/>
      <c r="F28" s="21"/>
    </row>
    <row r="29" spans="1:6" ht="15.75">
      <c r="A29" s="21"/>
      <c r="B29" s="21" t="s">
        <v>47</v>
      </c>
      <c r="C29" s="22">
        <f>948970*1.11</f>
        <v>1053356.7000000002</v>
      </c>
      <c r="D29" s="22">
        <f>C29*0.2</f>
        <v>210671.34000000005</v>
      </c>
      <c r="E29" s="22">
        <f>SUM(C29:D29)</f>
        <v>1264028.0400000003</v>
      </c>
      <c r="F29" s="21">
        <v>1264000</v>
      </c>
    </row>
    <row r="30" spans="1:6" ht="15.75">
      <c r="A30" s="21"/>
      <c r="B30" s="21" t="s">
        <v>48</v>
      </c>
      <c r="C30" s="22">
        <f>63253*1.11</f>
        <v>70210.83</v>
      </c>
      <c r="D30" s="22">
        <f>C30*0.2</f>
        <v>14042.166000000001</v>
      </c>
      <c r="E30" s="22">
        <f>SUM(C30:D30)</f>
        <v>84252.995999999999</v>
      </c>
      <c r="F30" s="21">
        <v>84300</v>
      </c>
    </row>
    <row r="31" spans="1:6" ht="15.75">
      <c r="A31" s="21"/>
      <c r="B31" s="21" t="s">
        <v>49</v>
      </c>
      <c r="C31" s="22">
        <f>5275*1.11</f>
        <v>5855.2500000000009</v>
      </c>
      <c r="D31" s="22">
        <f>C31*0.2</f>
        <v>1171.0500000000002</v>
      </c>
      <c r="E31" s="22">
        <f>SUM(C31:D31)</f>
        <v>7026.3000000000011</v>
      </c>
      <c r="F31" s="21">
        <v>7000</v>
      </c>
    </row>
    <row r="32" spans="1:6" ht="15.75">
      <c r="A32" s="18" t="s">
        <v>54</v>
      </c>
      <c r="B32" s="18"/>
      <c r="C32" s="18"/>
      <c r="D32" s="25"/>
      <c r="E32" s="18"/>
      <c r="F32" s="18"/>
    </row>
    <row r="33" spans="1:6" ht="15.75">
      <c r="A33" s="18"/>
      <c r="B33" s="18"/>
      <c r="C33" s="18"/>
      <c r="D33" s="25"/>
      <c r="E33" s="18"/>
      <c r="F33" s="18"/>
    </row>
    <row r="34" spans="1:6" ht="15.75">
      <c r="A34" s="18" t="s">
        <v>18</v>
      </c>
      <c r="B34" s="18"/>
      <c r="C34" s="18"/>
      <c r="D34" s="18"/>
      <c r="E34" s="18" t="s">
        <v>32</v>
      </c>
      <c r="F34" s="18"/>
    </row>
  </sheetData>
  <mergeCells count="8">
    <mergeCell ref="A8:F8"/>
    <mergeCell ref="A9:F9"/>
    <mergeCell ref="D1:F1"/>
    <mergeCell ref="D2:F2"/>
    <mergeCell ref="D3:F3"/>
    <mergeCell ref="D4:F4"/>
    <mergeCell ref="D5:F5"/>
    <mergeCell ref="A7:F7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25"/>
  <sheetViews>
    <sheetView workbookViewId="0">
      <selection sqref="A1:E26"/>
    </sheetView>
  </sheetViews>
  <sheetFormatPr defaultRowHeight="15"/>
  <cols>
    <col min="1" max="1" width="51.5703125" customWidth="1"/>
    <col min="2" max="2" width="20.42578125" customWidth="1"/>
    <col min="3" max="3" width="19.140625" customWidth="1"/>
    <col min="4" max="4" width="28.5703125" customWidth="1"/>
    <col min="5" max="5" width="12.7109375" customWidth="1"/>
  </cols>
  <sheetData>
    <row r="1" spans="1:4" ht="15.75">
      <c r="A1" s="26"/>
      <c r="B1" s="26"/>
      <c r="D1" s="27" t="s">
        <v>55</v>
      </c>
    </row>
    <row r="2" spans="1:4" ht="15.75">
      <c r="A2" s="26"/>
      <c r="B2" s="26"/>
      <c r="D2" s="105" t="s">
        <v>56</v>
      </c>
    </row>
    <row r="3" spans="1:4" ht="15.75">
      <c r="A3" s="26"/>
      <c r="B3" s="26"/>
      <c r="D3" s="105" t="s">
        <v>57</v>
      </c>
    </row>
    <row r="4" spans="1:4" ht="15.75">
      <c r="A4" s="26"/>
      <c r="B4" s="26"/>
      <c r="D4" s="105" t="s">
        <v>58</v>
      </c>
    </row>
    <row r="5" spans="1:4" ht="15.75">
      <c r="A5" s="28"/>
      <c r="B5" s="28"/>
      <c r="D5" s="27" t="s">
        <v>572</v>
      </c>
    </row>
    <row r="6" spans="1:4" ht="15.75">
      <c r="A6" s="28"/>
      <c r="B6" s="28"/>
      <c r="C6" s="27"/>
      <c r="D6" s="28"/>
    </row>
    <row r="7" spans="1:4" ht="15.75">
      <c r="A7" s="28"/>
      <c r="B7" s="28"/>
      <c r="C7" s="28"/>
      <c r="D7" s="28"/>
    </row>
    <row r="8" spans="1:4" ht="15.75">
      <c r="A8" s="217" t="s">
        <v>573</v>
      </c>
      <c r="B8" s="217"/>
      <c r="C8" s="217"/>
      <c r="D8" s="217"/>
    </row>
    <row r="9" spans="1:4" ht="15.75">
      <c r="A9" s="218" t="s">
        <v>59</v>
      </c>
      <c r="B9" s="218"/>
      <c r="C9" s="218"/>
      <c r="D9" s="218"/>
    </row>
    <row r="10" spans="1:4" ht="15.75">
      <c r="A10" s="219" t="s">
        <v>574</v>
      </c>
      <c r="B10" s="219"/>
      <c r="C10" s="219"/>
      <c r="D10" s="219"/>
    </row>
    <row r="11" spans="1:4" ht="15.75">
      <c r="A11" s="106"/>
      <c r="B11" s="106"/>
      <c r="C11" s="106"/>
      <c r="D11" s="106"/>
    </row>
    <row r="12" spans="1:4" ht="15.75">
      <c r="A12" s="28"/>
      <c r="B12" s="28"/>
      <c r="C12" s="28"/>
      <c r="D12" s="28"/>
    </row>
    <row r="13" spans="1:4" ht="31.5">
      <c r="A13" s="29" t="s">
        <v>60</v>
      </c>
      <c r="B13" s="29" t="s">
        <v>61</v>
      </c>
      <c r="C13" s="29" t="s">
        <v>12</v>
      </c>
      <c r="D13" s="29" t="s">
        <v>62</v>
      </c>
    </row>
    <row r="14" spans="1:4" ht="31.5">
      <c r="A14" s="30" t="s">
        <v>63</v>
      </c>
      <c r="B14" s="31" t="s">
        <v>575</v>
      </c>
      <c r="C14" s="32">
        <v>250000</v>
      </c>
      <c r="D14" s="29" t="s">
        <v>64</v>
      </c>
    </row>
    <row r="15" spans="1:4" ht="31.5">
      <c r="A15" s="30" t="s">
        <v>65</v>
      </c>
      <c r="B15" s="31" t="s">
        <v>575</v>
      </c>
      <c r="C15" s="32">
        <v>250000</v>
      </c>
      <c r="D15" s="29" t="s">
        <v>64</v>
      </c>
    </row>
    <row r="16" spans="1:4" ht="15.75">
      <c r="A16" s="30" t="s">
        <v>66</v>
      </c>
      <c r="B16" s="33"/>
      <c r="C16" s="34"/>
      <c r="D16" s="29"/>
    </row>
    <row r="17" spans="1:4" ht="15.75">
      <c r="A17" s="35" t="s">
        <v>67</v>
      </c>
      <c r="B17" s="33">
        <v>10000</v>
      </c>
      <c r="C17" s="36">
        <f>B17</f>
        <v>10000</v>
      </c>
      <c r="D17" s="37"/>
    </row>
    <row r="18" spans="1:4" ht="15.75">
      <c r="A18" s="35" t="s">
        <v>68</v>
      </c>
      <c r="B18" s="33">
        <v>10000</v>
      </c>
      <c r="C18" s="36">
        <f>B18</f>
        <v>10000</v>
      </c>
      <c r="D18" s="37"/>
    </row>
    <row r="19" spans="1:4" ht="15.75">
      <c r="A19" s="35" t="s">
        <v>69</v>
      </c>
      <c r="B19" s="33">
        <v>5000</v>
      </c>
      <c r="C19" s="36">
        <f>B19</f>
        <v>5000</v>
      </c>
      <c r="D19" s="37"/>
    </row>
    <row r="20" spans="1:4" ht="15.75">
      <c r="A20" s="35" t="s">
        <v>70</v>
      </c>
      <c r="B20" s="33">
        <v>2000</v>
      </c>
      <c r="C20" s="36">
        <f>B20</f>
        <v>2000</v>
      </c>
      <c r="D20" s="37"/>
    </row>
    <row r="21" spans="1:4" ht="15.75">
      <c r="A21" s="38" t="s">
        <v>71</v>
      </c>
      <c r="B21" s="38">
        <v>25000</v>
      </c>
      <c r="C21" s="38">
        <v>25000</v>
      </c>
      <c r="D21" s="38"/>
    </row>
    <row r="22" spans="1:4" ht="15.75">
      <c r="A22" s="39"/>
      <c r="B22" s="39"/>
      <c r="C22" s="39"/>
      <c r="D22" s="39"/>
    </row>
    <row r="23" spans="1:4" ht="15.75">
      <c r="A23" s="39"/>
      <c r="B23" s="39"/>
      <c r="C23" s="39"/>
      <c r="D23" s="39"/>
    </row>
    <row r="24" spans="1:4" ht="15.75">
      <c r="A24" s="39"/>
      <c r="B24" s="39"/>
      <c r="C24" s="39"/>
      <c r="D24" s="39"/>
    </row>
    <row r="25" spans="1:4" ht="15.75">
      <c r="A25" s="28" t="s">
        <v>18</v>
      </c>
      <c r="B25" s="28"/>
      <c r="C25" s="28"/>
      <c r="D25" s="40" t="s">
        <v>32</v>
      </c>
    </row>
  </sheetData>
  <mergeCells count="3">
    <mergeCell ref="A8:D8"/>
    <mergeCell ref="A9:D9"/>
    <mergeCell ref="A10:D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H13" sqref="H13"/>
    </sheetView>
  </sheetViews>
  <sheetFormatPr defaultRowHeight="15"/>
  <cols>
    <col min="1" max="1" width="6.28515625" customWidth="1"/>
    <col min="2" max="2" width="34.42578125" customWidth="1"/>
    <col min="3" max="4" width="19.140625" customWidth="1"/>
    <col min="5" max="5" width="25" customWidth="1"/>
  </cols>
  <sheetData>
    <row r="1" spans="1:6" ht="15.75">
      <c r="A1" s="18"/>
      <c r="B1" s="18"/>
      <c r="C1" s="27"/>
      <c r="D1" s="27"/>
      <c r="E1" s="27" t="s">
        <v>55</v>
      </c>
      <c r="F1" s="17"/>
    </row>
    <row r="2" spans="1:6" ht="15.75">
      <c r="A2" s="18"/>
      <c r="B2" s="18"/>
      <c r="C2" s="27"/>
      <c r="D2" s="27"/>
      <c r="E2" s="105" t="s">
        <v>56</v>
      </c>
      <c r="F2" s="17"/>
    </row>
    <row r="3" spans="1:6" ht="15.75">
      <c r="A3" s="18"/>
      <c r="B3" s="18"/>
      <c r="C3" s="27"/>
      <c r="D3" s="27"/>
      <c r="E3" s="105" t="s">
        <v>57</v>
      </c>
      <c r="F3" s="17"/>
    </row>
    <row r="4" spans="1:6" ht="15.75">
      <c r="A4" s="18"/>
      <c r="B4" s="18"/>
      <c r="C4" s="27"/>
      <c r="D4" s="27"/>
      <c r="E4" s="105" t="s">
        <v>73</v>
      </c>
      <c r="F4" s="17"/>
    </row>
    <row r="5" spans="1:6" ht="15.75">
      <c r="A5" s="18"/>
      <c r="B5" s="18"/>
      <c r="C5" s="27"/>
      <c r="D5" s="27"/>
      <c r="E5" s="27" t="s">
        <v>572</v>
      </c>
      <c r="F5" s="17"/>
    </row>
    <row r="6" spans="1:6" ht="15.75">
      <c r="A6" s="17"/>
      <c r="B6" s="17"/>
      <c r="C6" s="17"/>
      <c r="D6" s="17"/>
      <c r="E6" s="17"/>
      <c r="F6" s="17"/>
    </row>
    <row r="7" spans="1:6" ht="15.75">
      <c r="A7" s="213" t="s">
        <v>573</v>
      </c>
      <c r="B7" s="213"/>
      <c r="C7" s="213"/>
      <c r="D7" s="213"/>
      <c r="E7" s="213"/>
      <c r="F7" s="213"/>
    </row>
    <row r="8" spans="1:6" ht="15.75">
      <c r="A8" s="213" t="s">
        <v>74</v>
      </c>
      <c r="B8" s="213"/>
      <c r="C8" s="213"/>
      <c r="D8" s="213"/>
      <c r="E8" s="213"/>
      <c r="F8" s="213"/>
    </row>
    <row r="9" spans="1:6" ht="15.75">
      <c r="A9" s="220" t="s">
        <v>574</v>
      </c>
      <c r="B9" s="220"/>
      <c r="C9" s="220"/>
      <c r="D9" s="220"/>
      <c r="E9" s="220"/>
      <c r="F9" s="220"/>
    </row>
    <row r="10" spans="1:6" ht="15.75">
      <c r="A10" s="17"/>
      <c r="B10" s="17"/>
      <c r="C10" s="17"/>
      <c r="D10" s="17"/>
      <c r="E10" s="17"/>
      <c r="F10" s="17"/>
    </row>
    <row r="11" spans="1:6" ht="47.25">
      <c r="A11" s="19" t="s">
        <v>75</v>
      </c>
      <c r="B11" s="41" t="s">
        <v>60</v>
      </c>
      <c r="C11" s="19" t="s">
        <v>61</v>
      </c>
      <c r="D11" s="19" t="s">
        <v>76</v>
      </c>
      <c r="E11" s="19" t="s">
        <v>62</v>
      </c>
      <c r="F11" s="42"/>
    </row>
    <row r="12" spans="1:6" ht="47.25">
      <c r="A12" s="19">
        <v>1</v>
      </c>
      <c r="B12" s="43" t="s">
        <v>77</v>
      </c>
      <c r="C12" s="44" t="s">
        <v>78</v>
      </c>
      <c r="D12" s="44" t="s">
        <v>78</v>
      </c>
      <c r="E12" s="29" t="s">
        <v>79</v>
      </c>
      <c r="F12" s="45"/>
    </row>
    <row r="13" spans="1:6" ht="47.25">
      <c r="A13" s="19">
        <v>2</v>
      </c>
      <c r="B13" s="43" t="s">
        <v>80</v>
      </c>
      <c r="C13" s="44" t="s">
        <v>81</v>
      </c>
      <c r="D13" s="44" t="s">
        <v>81</v>
      </c>
      <c r="E13" s="29" t="s">
        <v>79</v>
      </c>
      <c r="F13" s="42"/>
    </row>
    <row r="14" spans="1:6" ht="47.25">
      <c r="A14" s="19">
        <v>3</v>
      </c>
      <c r="B14" s="43" t="s">
        <v>576</v>
      </c>
      <c r="C14" s="44" t="s">
        <v>577</v>
      </c>
      <c r="D14" s="44" t="s">
        <v>577</v>
      </c>
      <c r="E14" s="29" t="s">
        <v>72</v>
      </c>
      <c r="F14" s="42"/>
    </row>
    <row r="15" spans="1:6" ht="47.25">
      <c r="A15" s="19">
        <v>4</v>
      </c>
      <c r="B15" s="43" t="s">
        <v>578</v>
      </c>
      <c r="C15" s="44" t="s">
        <v>579</v>
      </c>
      <c r="D15" s="44" t="s">
        <v>579</v>
      </c>
      <c r="E15" s="29" t="s">
        <v>72</v>
      </c>
      <c r="F15" s="42"/>
    </row>
    <row r="16" spans="1:6" ht="15.75">
      <c r="A16" s="46"/>
      <c r="B16" s="47"/>
      <c r="C16" s="48"/>
      <c r="D16" s="48"/>
      <c r="E16" s="49"/>
      <c r="F16" s="42"/>
    </row>
    <row r="17" spans="1:6" ht="15.75">
      <c r="A17" s="17"/>
      <c r="B17" s="17"/>
      <c r="C17" s="17"/>
      <c r="D17" s="17"/>
      <c r="E17" s="17"/>
      <c r="F17" s="17"/>
    </row>
    <row r="18" spans="1:6" ht="15.75">
      <c r="A18" s="17" t="s">
        <v>18</v>
      </c>
      <c r="B18" s="17"/>
      <c r="C18" s="17"/>
      <c r="D18" s="17"/>
      <c r="E18" s="40" t="s">
        <v>19</v>
      </c>
      <c r="F18" s="17"/>
    </row>
  </sheetData>
  <mergeCells count="3">
    <mergeCell ref="A7:F7"/>
    <mergeCell ref="A8:F8"/>
    <mergeCell ref="A9:F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1"/>
  <sheetViews>
    <sheetView workbookViewId="0">
      <selection activeCell="H16" sqref="H15:H16"/>
    </sheetView>
  </sheetViews>
  <sheetFormatPr defaultRowHeight="15"/>
  <cols>
    <col min="1" max="1" width="22.7109375" customWidth="1"/>
    <col min="2" max="2" width="21.140625" customWidth="1"/>
    <col min="3" max="3" width="14.42578125" customWidth="1"/>
    <col min="4" max="4" width="16" customWidth="1"/>
    <col min="5" max="5" width="17.85546875" customWidth="1"/>
  </cols>
  <sheetData>
    <row r="1" spans="1:5" ht="15.75">
      <c r="A1" s="26"/>
      <c r="B1" s="26"/>
      <c r="C1" s="50"/>
      <c r="D1" s="50" t="s">
        <v>55</v>
      </c>
      <c r="E1" s="50"/>
    </row>
    <row r="2" spans="1:5" ht="15.75">
      <c r="A2" s="26"/>
      <c r="B2" s="26"/>
      <c r="C2" s="51"/>
      <c r="D2" s="51" t="s">
        <v>1</v>
      </c>
      <c r="E2" s="51"/>
    </row>
    <row r="3" spans="1:5" ht="15.75">
      <c r="A3" s="26"/>
      <c r="B3" s="26"/>
      <c r="C3" s="51"/>
      <c r="D3" s="51" t="s">
        <v>2</v>
      </c>
      <c r="E3" s="51"/>
    </row>
    <row r="4" spans="1:5" ht="15.75">
      <c r="A4" s="26"/>
      <c r="B4" s="26"/>
      <c r="C4" s="51"/>
      <c r="D4" s="51" t="s">
        <v>82</v>
      </c>
      <c r="E4" s="51" t="s">
        <v>83</v>
      </c>
    </row>
    <row r="5" spans="1:5" ht="15.75">
      <c r="A5" s="26"/>
      <c r="B5" s="26"/>
      <c r="C5" s="50"/>
      <c r="D5" s="50" t="s">
        <v>580</v>
      </c>
      <c r="E5" s="50"/>
    </row>
    <row r="6" spans="1:5" ht="15.75">
      <c r="A6" s="26"/>
      <c r="B6" s="26"/>
      <c r="C6" s="26"/>
      <c r="D6" s="26"/>
      <c r="E6" s="26"/>
    </row>
    <row r="7" spans="1:5" ht="15.75">
      <c r="A7" s="26"/>
      <c r="B7" s="26"/>
      <c r="C7" s="26"/>
      <c r="D7" s="26"/>
      <c r="E7" s="27"/>
    </row>
    <row r="8" spans="1:5" ht="15.75">
      <c r="A8" s="28"/>
      <c r="B8" s="28"/>
      <c r="C8" s="28"/>
      <c r="D8" s="28"/>
      <c r="E8" s="28"/>
    </row>
    <row r="9" spans="1:5" ht="15.75">
      <c r="A9" s="218" t="s">
        <v>573</v>
      </c>
      <c r="B9" s="218"/>
      <c r="C9" s="218"/>
      <c r="D9" s="218"/>
      <c r="E9" s="218"/>
    </row>
    <row r="10" spans="1:5" ht="15.75">
      <c r="A10" s="218" t="s">
        <v>84</v>
      </c>
      <c r="B10" s="218"/>
      <c r="C10" s="218"/>
      <c r="D10" s="218"/>
      <c r="E10" s="218"/>
    </row>
    <row r="11" spans="1:5">
      <c r="A11" s="222" t="s">
        <v>574</v>
      </c>
      <c r="B11" s="222"/>
      <c r="C11" s="222"/>
      <c r="D11" s="222"/>
      <c r="E11" s="222"/>
    </row>
    <row r="12" spans="1:5" ht="15.75">
      <c r="A12" s="106"/>
      <c r="B12" s="106"/>
      <c r="C12" s="106"/>
      <c r="D12" s="106"/>
      <c r="E12" s="106"/>
    </row>
    <row r="13" spans="1:5" ht="16.5" thickBot="1">
      <c r="A13" s="28"/>
      <c r="B13" s="28"/>
      <c r="C13" s="28"/>
      <c r="D13" s="28"/>
      <c r="E13" s="28"/>
    </row>
    <row r="14" spans="1:5" ht="78.75">
      <c r="A14" s="52" t="s">
        <v>85</v>
      </c>
      <c r="B14" s="53" t="s">
        <v>86</v>
      </c>
      <c r="C14" s="53" t="s">
        <v>87</v>
      </c>
      <c r="D14" s="53" t="s">
        <v>88</v>
      </c>
      <c r="E14" s="53" t="s">
        <v>12</v>
      </c>
    </row>
    <row r="15" spans="1:5" ht="48" thickBot="1">
      <c r="A15" s="54" t="s">
        <v>89</v>
      </c>
      <c r="B15" s="55" t="s">
        <v>90</v>
      </c>
      <c r="C15" s="55" t="s">
        <v>91</v>
      </c>
      <c r="D15" s="56">
        <v>40000</v>
      </c>
      <c r="E15" s="55">
        <v>40000</v>
      </c>
    </row>
    <row r="16" spans="1:5" ht="15.75">
      <c r="A16" s="49"/>
      <c r="B16" s="49"/>
      <c r="C16" s="49"/>
      <c r="D16" s="57"/>
      <c r="E16" s="49"/>
    </row>
    <row r="17" spans="1:5" ht="15.75">
      <c r="A17" s="223"/>
      <c r="B17" s="224"/>
      <c r="C17" s="224"/>
      <c r="D17" s="224"/>
      <c r="E17" s="224"/>
    </row>
    <row r="18" spans="1:5">
      <c r="A18" s="225"/>
      <c r="B18" s="225"/>
      <c r="C18" s="225"/>
      <c r="D18" s="225"/>
      <c r="E18" s="225"/>
    </row>
    <row r="19" spans="1:5">
      <c r="A19" s="221"/>
      <c r="B19" s="221"/>
      <c r="C19" s="221"/>
      <c r="D19" s="221"/>
      <c r="E19" s="221"/>
    </row>
    <row r="20" spans="1:5">
      <c r="A20" s="107"/>
      <c r="B20" s="107"/>
      <c r="C20" s="107"/>
      <c r="D20" s="107"/>
      <c r="E20" s="107"/>
    </row>
    <row r="21" spans="1:5">
      <c r="A21" s="58" t="s">
        <v>18</v>
      </c>
      <c r="B21" s="58"/>
      <c r="C21" s="58"/>
      <c r="D21" s="58"/>
      <c r="E21" s="40" t="s">
        <v>32</v>
      </c>
    </row>
  </sheetData>
  <mergeCells count="6">
    <mergeCell ref="A19:E19"/>
    <mergeCell ref="A9:E9"/>
    <mergeCell ref="A10:E10"/>
    <mergeCell ref="A11:E11"/>
    <mergeCell ref="A17:E17"/>
    <mergeCell ref="A18:E1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21"/>
  <sheetViews>
    <sheetView workbookViewId="0">
      <selection activeCell="G15" sqref="G15"/>
    </sheetView>
  </sheetViews>
  <sheetFormatPr defaultRowHeight="15"/>
  <cols>
    <col min="1" max="1" width="41.85546875" customWidth="1"/>
    <col min="2" max="2" width="20.85546875" customWidth="1"/>
    <col min="3" max="3" width="19.42578125" customWidth="1"/>
    <col min="4" max="4" width="53.5703125" customWidth="1"/>
  </cols>
  <sheetData>
    <row r="1" spans="1:4" ht="15.75">
      <c r="A1" s="59"/>
      <c r="B1" s="59"/>
      <c r="C1" s="60"/>
      <c r="D1" s="105" t="s">
        <v>92</v>
      </c>
    </row>
    <row r="2" spans="1:4" ht="15.75">
      <c r="A2" s="59"/>
      <c r="B2" s="59"/>
      <c r="C2" s="60"/>
      <c r="D2" s="105" t="s">
        <v>57</v>
      </c>
    </row>
    <row r="3" spans="1:4" ht="15.75">
      <c r="A3" s="59"/>
      <c r="B3" s="59"/>
      <c r="C3" s="60"/>
      <c r="D3" s="105" t="s">
        <v>93</v>
      </c>
    </row>
    <row r="4" spans="1:4" ht="15.75">
      <c r="A4" s="59"/>
      <c r="B4" s="59"/>
      <c r="C4" s="61"/>
      <c r="D4" s="27" t="s">
        <v>581</v>
      </c>
    </row>
    <row r="5" spans="1:4">
      <c r="A5" s="62"/>
      <c r="B5" s="62"/>
      <c r="C5" s="62"/>
      <c r="D5" s="62"/>
    </row>
    <row r="6" spans="1:4" ht="15.75">
      <c r="A6" s="217" t="s">
        <v>582</v>
      </c>
      <c r="B6" s="217"/>
      <c r="C6" s="217"/>
      <c r="D6" s="217"/>
    </row>
    <row r="7" spans="1:4" ht="15.75">
      <c r="A7" s="217" t="s">
        <v>94</v>
      </c>
      <c r="B7" s="217"/>
      <c r="C7" s="217"/>
      <c r="D7" s="217"/>
    </row>
    <row r="8" spans="1:4" ht="15.75">
      <c r="A8" s="217" t="s">
        <v>95</v>
      </c>
      <c r="B8" s="217"/>
      <c r="C8" s="217"/>
      <c r="D8" s="217"/>
    </row>
    <row r="9" spans="1:4" ht="15.75">
      <c r="A9" s="219" t="s">
        <v>583</v>
      </c>
      <c r="B9" s="219"/>
      <c r="C9" s="219"/>
      <c r="D9" s="219"/>
    </row>
    <row r="10" spans="1:4" ht="15.75" thickBot="1">
      <c r="A10" s="63"/>
      <c r="B10" s="63"/>
      <c r="C10" s="63"/>
      <c r="D10" s="62"/>
    </row>
    <row r="11" spans="1:4" ht="29.25" thickBot="1">
      <c r="A11" s="64" t="s">
        <v>96</v>
      </c>
      <c r="B11" s="65" t="s">
        <v>87</v>
      </c>
      <c r="C11" s="64" t="s">
        <v>97</v>
      </c>
      <c r="D11" s="66" t="s">
        <v>98</v>
      </c>
    </row>
    <row r="12" spans="1:4" ht="57">
      <c r="A12" s="67" t="s">
        <v>99</v>
      </c>
      <c r="B12" s="68" t="s">
        <v>100</v>
      </c>
      <c r="C12" s="69">
        <v>370500</v>
      </c>
      <c r="D12" s="70" t="s">
        <v>101</v>
      </c>
    </row>
    <row r="13" spans="1:4" ht="57">
      <c r="A13" s="71" t="s">
        <v>102</v>
      </c>
      <c r="B13" s="72" t="s">
        <v>100</v>
      </c>
      <c r="C13" s="73">
        <v>523500</v>
      </c>
      <c r="D13" s="108" t="s">
        <v>101</v>
      </c>
    </row>
    <row r="14" spans="1:4" ht="28.5">
      <c r="A14" s="71" t="s">
        <v>103</v>
      </c>
      <c r="B14" s="72"/>
      <c r="C14" s="73"/>
      <c r="D14" s="226"/>
    </row>
    <row r="15" spans="1:4">
      <c r="A15" s="74" t="s">
        <v>104</v>
      </c>
      <c r="B15" s="72" t="s">
        <v>105</v>
      </c>
      <c r="C15" s="73">
        <v>70746</v>
      </c>
      <c r="D15" s="226"/>
    </row>
    <row r="16" spans="1:4">
      <c r="A16" s="74" t="s">
        <v>106</v>
      </c>
      <c r="B16" s="72" t="s">
        <v>107</v>
      </c>
      <c r="C16" s="73">
        <v>4112</v>
      </c>
      <c r="D16" s="226"/>
    </row>
    <row r="17" spans="1:4" ht="28.5">
      <c r="A17" s="71" t="s">
        <v>108</v>
      </c>
      <c r="B17" s="72"/>
      <c r="C17" s="73"/>
      <c r="D17" s="226"/>
    </row>
    <row r="18" spans="1:4">
      <c r="A18" s="74" t="s">
        <v>104</v>
      </c>
      <c r="B18" s="72" t="s">
        <v>105</v>
      </c>
      <c r="C18" s="73">
        <v>70746</v>
      </c>
      <c r="D18" s="226"/>
    </row>
    <row r="19" spans="1:4" ht="15.75" thickBot="1">
      <c r="A19" s="75" t="s">
        <v>106</v>
      </c>
      <c r="B19" s="76" t="s">
        <v>107</v>
      </c>
      <c r="C19" s="77">
        <v>4875</v>
      </c>
      <c r="D19" s="227"/>
    </row>
    <row r="20" spans="1:4">
      <c r="A20" s="78"/>
      <c r="B20" s="79"/>
      <c r="C20" s="80"/>
      <c r="D20" s="81"/>
    </row>
    <row r="21" spans="1:4">
      <c r="A21" s="62" t="s">
        <v>109</v>
      </c>
      <c r="B21" s="62"/>
      <c r="C21" s="62"/>
      <c r="D21" s="82" t="s">
        <v>32</v>
      </c>
    </row>
  </sheetData>
  <mergeCells count="6">
    <mergeCell ref="D17:D19"/>
    <mergeCell ref="A6:D6"/>
    <mergeCell ref="A7:D7"/>
    <mergeCell ref="A8:D8"/>
    <mergeCell ref="A9:D9"/>
    <mergeCell ref="D14:D1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N29"/>
  <sheetViews>
    <sheetView workbookViewId="0">
      <selection activeCell="I22" sqref="I22"/>
    </sheetView>
  </sheetViews>
  <sheetFormatPr defaultRowHeight="15"/>
  <cols>
    <col min="1" max="1" width="25.28515625" customWidth="1"/>
    <col min="2" max="2" width="13.7109375" customWidth="1"/>
    <col min="3" max="3" width="14" customWidth="1"/>
    <col min="4" max="4" width="11.42578125" customWidth="1"/>
    <col min="5" max="5" width="10.5703125" customWidth="1"/>
    <col min="6" max="6" width="8.140625" customWidth="1"/>
    <col min="7" max="7" width="12.5703125" customWidth="1"/>
    <col min="8" max="8" width="15.7109375" customWidth="1"/>
    <col min="9" max="9" width="14.140625" customWidth="1"/>
    <col min="10" max="10" width="10.28515625" customWidth="1"/>
    <col min="11" max="11" width="8.7109375" customWidth="1"/>
    <col min="12" max="12" width="12.7109375" customWidth="1"/>
    <col min="13" max="13" width="11.5703125" customWidth="1"/>
    <col min="14" max="14" width="13" customWidth="1"/>
  </cols>
  <sheetData>
    <row r="1" spans="1:14" ht="15.7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83" t="s">
        <v>33</v>
      </c>
      <c r="M1" s="83"/>
      <c r="N1" s="83"/>
    </row>
    <row r="2" spans="1:14" ht="15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83" t="s">
        <v>110</v>
      </c>
      <c r="M2" s="83"/>
      <c r="N2" s="83"/>
    </row>
    <row r="3" spans="1:14" ht="15.7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83" t="s">
        <v>111</v>
      </c>
      <c r="M3" s="83"/>
      <c r="N3" s="83"/>
    </row>
    <row r="4" spans="1:14" ht="18.7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1"/>
      <c r="M4" s="1"/>
      <c r="N4" s="1"/>
    </row>
    <row r="5" spans="1:14" ht="18.75">
      <c r="A5" s="228" t="s">
        <v>112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"/>
    </row>
    <row r="6" spans="1:14" ht="81.75" customHeight="1">
      <c r="A6" s="229" t="s">
        <v>113</v>
      </c>
      <c r="B6" s="230" t="s">
        <v>114</v>
      </c>
      <c r="C6" s="230"/>
      <c r="D6" s="230"/>
      <c r="E6" s="230"/>
      <c r="F6" s="230"/>
      <c r="G6" s="230"/>
      <c r="H6" s="230" t="s">
        <v>115</v>
      </c>
      <c r="I6" s="230"/>
      <c r="J6" s="230"/>
      <c r="K6" s="230"/>
      <c r="L6" s="230"/>
      <c r="M6" s="230"/>
      <c r="N6" s="231" t="s">
        <v>116</v>
      </c>
    </row>
    <row r="7" spans="1:14" ht="105">
      <c r="A7" s="229"/>
      <c r="B7" s="84" t="s">
        <v>117</v>
      </c>
      <c r="C7" s="84" t="s">
        <v>118</v>
      </c>
      <c r="D7" s="84" t="s">
        <v>119</v>
      </c>
      <c r="E7" s="84" t="s">
        <v>120</v>
      </c>
      <c r="F7" s="84" t="s">
        <v>121</v>
      </c>
      <c r="G7" s="84" t="s">
        <v>122</v>
      </c>
      <c r="H7" s="84" t="s">
        <v>117</v>
      </c>
      <c r="I7" s="84" t="s">
        <v>118</v>
      </c>
      <c r="J7" s="84" t="s">
        <v>120</v>
      </c>
      <c r="K7" s="84" t="s">
        <v>121</v>
      </c>
      <c r="L7" s="84" t="s">
        <v>122</v>
      </c>
      <c r="M7" s="84" t="s">
        <v>119</v>
      </c>
      <c r="N7" s="232"/>
    </row>
    <row r="8" spans="1:14">
      <c r="A8" s="85">
        <v>1</v>
      </c>
      <c r="B8" s="85">
        <v>2</v>
      </c>
      <c r="C8" s="85">
        <v>3</v>
      </c>
      <c r="D8" s="85">
        <v>4</v>
      </c>
      <c r="E8" s="85">
        <v>5</v>
      </c>
      <c r="F8" s="85">
        <v>6</v>
      </c>
      <c r="G8" s="85">
        <v>7</v>
      </c>
      <c r="H8" s="85">
        <v>8</v>
      </c>
      <c r="I8" s="85">
        <v>9</v>
      </c>
      <c r="J8" s="85">
        <v>10</v>
      </c>
      <c r="K8" s="85">
        <v>11</v>
      </c>
      <c r="L8" s="85">
        <v>12</v>
      </c>
      <c r="M8" s="85">
        <v>13</v>
      </c>
      <c r="N8" s="86"/>
    </row>
    <row r="9" spans="1:14">
      <c r="A9" s="87" t="s">
        <v>123</v>
      </c>
      <c r="B9" s="88">
        <v>133417</v>
      </c>
      <c r="C9" s="89">
        <v>994.9</v>
      </c>
      <c r="D9" s="89">
        <v>837.5</v>
      </c>
      <c r="E9" s="89">
        <v>1508.2</v>
      </c>
      <c r="F9" s="89">
        <v>1007</v>
      </c>
      <c r="G9" s="89">
        <v>62751.8</v>
      </c>
      <c r="H9" s="90">
        <v>854710.3</v>
      </c>
      <c r="I9" s="87">
        <v>3123.6</v>
      </c>
      <c r="J9" s="87">
        <v>8038.8</v>
      </c>
      <c r="K9" s="87">
        <v>6506.5</v>
      </c>
      <c r="L9" s="90">
        <v>71111.5</v>
      </c>
      <c r="M9" s="87">
        <v>5045</v>
      </c>
      <c r="N9" s="91">
        <v>457.8</v>
      </c>
    </row>
    <row r="10" spans="1:14">
      <c r="A10" s="87" t="s">
        <v>124</v>
      </c>
      <c r="B10" s="88"/>
      <c r="C10" s="89">
        <v>994.9</v>
      </c>
      <c r="D10" s="89"/>
      <c r="E10" s="89">
        <v>4765.8999999999996</v>
      </c>
      <c r="F10" s="89">
        <v>4148.8</v>
      </c>
      <c r="G10" s="89">
        <v>66874.600000000006</v>
      </c>
      <c r="H10" s="90"/>
      <c r="I10" s="87"/>
      <c r="J10" s="87"/>
      <c r="K10" s="87"/>
      <c r="L10" s="90"/>
      <c r="M10" s="87"/>
      <c r="N10" s="86"/>
    </row>
    <row r="11" spans="1:14">
      <c r="A11" s="92" t="s">
        <v>125</v>
      </c>
      <c r="B11" s="88"/>
      <c r="C11" s="93">
        <v>994.9</v>
      </c>
      <c r="D11" s="89"/>
      <c r="E11" s="93">
        <f>(E9/31*30)+(E10/31*1)</f>
        <v>1613.2870967741937</v>
      </c>
      <c r="F11" s="93">
        <f>(F9/31*30)+(F10/31*1)</f>
        <v>1108.3483870967741</v>
      </c>
      <c r="G11" s="93">
        <f>(G9/31*30)+(G10/31*1)</f>
        <v>62884.793548387097</v>
      </c>
      <c r="H11" s="90"/>
      <c r="I11" s="87"/>
      <c r="J11" s="87"/>
      <c r="K11" s="87"/>
      <c r="L11" s="90"/>
      <c r="M11" s="87"/>
      <c r="N11" s="86"/>
    </row>
    <row r="12" spans="1:14">
      <c r="A12" s="87" t="s">
        <v>126</v>
      </c>
      <c r="B12" s="88">
        <v>133417</v>
      </c>
      <c r="C12" s="89">
        <v>994.9</v>
      </c>
      <c r="D12" s="89">
        <v>837.5</v>
      </c>
      <c r="E12" s="89">
        <v>4765.8999999999996</v>
      </c>
      <c r="F12" s="89">
        <v>4148.8</v>
      </c>
      <c r="G12" s="89">
        <v>66874.600000000006</v>
      </c>
      <c r="H12" s="90">
        <v>854710.3</v>
      </c>
      <c r="I12" s="87">
        <v>3123.6</v>
      </c>
      <c r="J12" s="87">
        <v>8038.8</v>
      </c>
      <c r="K12" s="87">
        <v>6506.5</v>
      </c>
      <c r="L12" s="90">
        <v>71111.5</v>
      </c>
      <c r="M12" s="87">
        <v>5045</v>
      </c>
      <c r="N12" s="86"/>
    </row>
    <row r="13" spans="1:14">
      <c r="A13" s="94"/>
      <c r="B13" s="95"/>
      <c r="C13" s="96"/>
      <c r="D13" s="96"/>
      <c r="E13" s="96"/>
      <c r="F13" s="96"/>
      <c r="G13" s="96"/>
      <c r="H13" s="97"/>
      <c r="I13" s="94"/>
      <c r="J13" s="94"/>
      <c r="K13" s="94"/>
      <c r="L13" s="97"/>
      <c r="M13" s="94"/>
      <c r="N13" s="98"/>
    </row>
    <row r="14" spans="1:14">
      <c r="A14" t="s">
        <v>127</v>
      </c>
    </row>
    <row r="15" spans="1:14">
      <c r="A15" s="63" t="s">
        <v>128</v>
      </c>
      <c r="B15" s="63"/>
      <c r="C15" s="63"/>
      <c r="D15" s="63"/>
      <c r="E15" s="63"/>
      <c r="F15" s="63"/>
      <c r="G15" s="63"/>
      <c r="H15" s="63"/>
    </row>
    <row r="16" spans="1:14">
      <c r="A16" t="s">
        <v>129</v>
      </c>
    </row>
    <row r="17" spans="1:9">
      <c r="A17" t="s">
        <v>130</v>
      </c>
    </row>
    <row r="18" spans="1:9">
      <c r="A18" t="s">
        <v>131</v>
      </c>
    </row>
    <row r="19" spans="1:9">
      <c r="A19" t="s">
        <v>132</v>
      </c>
    </row>
    <row r="20" spans="1:9">
      <c r="A20" t="s">
        <v>133</v>
      </c>
    </row>
    <row r="21" spans="1:9">
      <c r="A21" t="s">
        <v>134</v>
      </c>
    </row>
    <row r="22" spans="1:9">
      <c r="A22" t="s">
        <v>135</v>
      </c>
    </row>
    <row r="23" spans="1:9">
      <c r="A23" t="s">
        <v>136</v>
      </c>
    </row>
    <row r="24" spans="1:9">
      <c r="A24" t="s">
        <v>137</v>
      </c>
    </row>
    <row r="25" spans="1:9">
      <c r="A25" t="s">
        <v>138</v>
      </c>
    </row>
    <row r="26" spans="1:9">
      <c r="A26" t="s">
        <v>139</v>
      </c>
    </row>
    <row r="27" spans="1:9">
      <c r="A27" t="s">
        <v>140</v>
      </c>
    </row>
    <row r="29" spans="1:9">
      <c r="A29" t="s">
        <v>18</v>
      </c>
      <c r="I29" t="s">
        <v>19</v>
      </c>
    </row>
  </sheetData>
  <mergeCells count="5">
    <mergeCell ref="A5:M5"/>
    <mergeCell ref="A6:A7"/>
    <mergeCell ref="B6:G6"/>
    <mergeCell ref="H6:M6"/>
    <mergeCell ref="N6:N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8"/>
  <sheetViews>
    <sheetView workbookViewId="0">
      <selection activeCell="H16" sqref="H16"/>
    </sheetView>
  </sheetViews>
  <sheetFormatPr defaultRowHeight="15"/>
  <cols>
    <col min="1" max="1" width="18.7109375" customWidth="1"/>
    <col min="2" max="3" width="15.7109375" customWidth="1"/>
    <col min="4" max="4" width="12.140625" customWidth="1"/>
    <col min="5" max="5" width="10" customWidth="1"/>
    <col min="6" max="6" width="11.5703125" customWidth="1"/>
    <col min="7" max="12" width="15.7109375" customWidth="1"/>
  </cols>
  <sheetData>
    <row r="1" spans="1:12">
      <c r="A1" s="233" t="s">
        <v>141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</row>
    <row r="2" spans="1:12">
      <c r="A2" s="233" t="s">
        <v>159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</row>
    <row r="3" spans="1:12">
      <c r="A3" s="2" t="s">
        <v>142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69" customHeight="1">
      <c r="A4" s="234" t="s">
        <v>113</v>
      </c>
      <c r="B4" s="236" t="s">
        <v>143</v>
      </c>
      <c r="C4" s="236"/>
      <c r="D4" s="229" t="s">
        <v>144</v>
      </c>
      <c r="E4" s="229"/>
      <c r="F4" s="229"/>
      <c r="G4" s="237" t="s">
        <v>145</v>
      </c>
      <c r="H4" s="238"/>
      <c r="I4" s="237" t="s">
        <v>146</v>
      </c>
      <c r="J4" s="238"/>
      <c r="K4" s="230" t="s">
        <v>147</v>
      </c>
      <c r="L4" s="230"/>
    </row>
    <row r="5" spans="1:12" ht="180">
      <c r="A5" s="235"/>
      <c r="B5" s="84" t="s">
        <v>148</v>
      </c>
      <c r="C5" s="84" t="s">
        <v>149</v>
      </c>
      <c r="D5" s="84" t="s">
        <v>150</v>
      </c>
      <c r="E5" s="84" t="s">
        <v>149</v>
      </c>
      <c r="F5" s="84" t="s">
        <v>151</v>
      </c>
      <c r="G5" s="84" t="s">
        <v>148</v>
      </c>
      <c r="H5" s="84" t="s">
        <v>149</v>
      </c>
      <c r="I5" s="84" t="s">
        <v>148</v>
      </c>
      <c r="J5" s="84" t="s">
        <v>149</v>
      </c>
      <c r="K5" s="84" t="s">
        <v>148</v>
      </c>
      <c r="L5" s="84" t="s">
        <v>149</v>
      </c>
    </row>
    <row r="6" spans="1:12">
      <c r="A6" s="87" t="s">
        <v>152</v>
      </c>
      <c r="B6" s="85">
        <v>1506535</v>
      </c>
      <c r="C6" s="85">
        <v>1563279</v>
      </c>
      <c r="D6" s="100">
        <v>13505</v>
      </c>
      <c r="E6" s="85">
        <v>15960</v>
      </c>
      <c r="F6" s="100">
        <v>13505</v>
      </c>
      <c r="G6" s="85">
        <v>69148</v>
      </c>
      <c r="H6" s="85">
        <v>81720</v>
      </c>
      <c r="I6" s="85">
        <v>19109</v>
      </c>
      <c r="J6" s="85">
        <v>21698</v>
      </c>
      <c r="K6" s="85">
        <v>12330</v>
      </c>
      <c r="L6" s="85">
        <v>14205</v>
      </c>
    </row>
    <row r="7" spans="1:12">
      <c r="A7" s="87" t="s">
        <v>153</v>
      </c>
      <c r="B7" s="85">
        <v>1726216</v>
      </c>
      <c r="C7" s="85">
        <v>1792666</v>
      </c>
      <c r="D7" s="100"/>
      <c r="E7" s="85"/>
      <c r="F7" s="100"/>
      <c r="G7" s="85">
        <v>88881</v>
      </c>
      <c r="H7" s="85">
        <v>88881</v>
      </c>
      <c r="I7" s="85">
        <v>22208</v>
      </c>
      <c r="J7" s="85">
        <v>25075</v>
      </c>
      <c r="K7" s="85">
        <v>16275</v>
      </c>
      <c r="L7" s="85">
        <v>18134</v>
      </c>
    </row>
    <row r="8" spans="1:12" ht="30">
      <c r="A8" s="99" t="s">
        <v>154</v>
      </c>
      <c r="B8" s="100">
        <f>(B6/31*22)+(B7/31*9)</f>
        <v>1570313.3548387098</v>
      </c>
      <c r="C8" s="100">
        <f>(C6/31*22)+(C7/31*9)</f>
        <v>1629875.2258064516</v>
      </c>
      <c r="D8" s="100"/>
      <c r="E8" s="85"/>
      <c r="F8" s="100"/>
      <c r="G8" s="100">
        <f t="shared" ref="G8:L8" si="0">(G6/31*22)+(G7/31*9)</f>
        <v>74876.93548387097</v>
      </c>
      <c r="H8" s="100">
        <f t="shared" si="0"/>
        <v>83799</v>
      </c>
      <c r="I8" s="100">
        <f t="shared" si="0"/>
        <v>20008.709677419352</v>
      </c>
      <c r="J8" s="100">
        <f t="shared" si="0"/>
        <v>22678.419354838708</v>
      </c>
      <c r="K8" s="100">
        <f t="shared" si="0"/>
        <v>13475.322580645161</v>
      </c>
      <c r="L8" s="100">
        <f t="shared" si="0"/>
        <v>15345.677419354841</v>
      </c>
    </row>
    <row r="9" spans="1:12">
      <c r="A9" s="94"/>
      <c r="B9" s="101"/>
      <c r="C9" s="101"/>
      <c r="D9" s="102"/>
      <c r="E9" s="101"/>
      <c r="F9" s="102"/>
      <c r="G9" s="101"/>
      <c r="H9" s="101"/>
      <c r="I9" s="101"/>
      <c r="J9" s="101"/>
      <c r="K9" s="101"/>
      <c r="L9" s="101"/>
    </row>
    <row r="10" spans="1:12">
      <c r="A10" s="94"/>
      <c r="B10" s="101"/>
      <c r="C10" s="101"/>
      <c r="D10" s="102"/>
      <c r="E10" s="101"/>
      <c r="F10" s="102"/>
      <c r="G10" s="101"/>
      <c r="H10" s="101"/>
      <c r="I10" s="101"/>
      <c r="J10" s="101"/>
      <c r="K10" s="101"/>
      <c r="L10" s="101"/>
    </row>
    <row r="11" spans="1:12">
      <c r="A11" s="94"/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</row>
    <row r="12" spans="1:12">
      <c r="A12" s="94" t="s">
        <v>155</v>
      </c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</row>
    <row r="13" spans="1:12">
      <c r="A13" s="94" t="s">
        <v>156</v>
      </c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</row>
    <row r="14" spans="1:12">
      <c r="A14" s="94" t="s">
        <v>157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</row>
    <row r="15" spans="1:12">
      <c r="A15" s="94" t="s">
        <v>158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</row>
    <row r="16" spans="1:12">
      <c r="A16" s="98"/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</row>
    <row r="17" spans="1:12">
      <c r="A17" s="98"/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</row>
    <row r="18" spans="1:12">
      <c r="A18" s="94" t="s">
        <v>18</v>
      </c>
      <c r="B18" s="98"/>
      <c r="C18" s="98"/>
      <c r="D18" s="98"/>
      <c r="E18" s="98"/>
      <c r="F18" s="98"/>
      <c r="G18" s="98"/>
      <c r="H18" s="98"/>
      <c r="I18" s="98"/>
      <c r="J18" s="98" t="s">
        <v>19</v>
      </c>
      <c r="K18" s="98"/>
      <c r="L18" s="98"/>
    </row>
  </sheetData>
  <mergeCells count="8">
    <mergeCell ref="A1:L1"/>
    <mergeCell ref="A2:L2"/>
    <mergeCell ref="A4:A5"/>
    <mergeCell ref="B4:C4"/>
    <mergeCell ref="D4:F4"/>
    <mergeCell ref="G4:H4"/>
    <mergeCell ref="I4:J4"/>
    <mergeCell ref="K4:L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51"/>
  <sheetViews>
    <sheetView topLeftCell="A22" workbookViewId="0">
      <selection activeCell="A55" sqref="A55"/>
    </sheetView>
  </sheetViews>
  <sheetFormatPr defaultRowHeight="15"/>
  <cols>
    <col min="1" max="1" width="70.5703125" customWidth="1"/>
    <col min="2" max="2" width="14.7109375" customWidth="1"/>
    <col min="3" max="3" width="14" customWidth="1"/>
    <col min="4" max="4" width="12.140625" customWidth="1"/>
    <col min="5" max="5" width="11.140625" customWidth="1"/>
    <col min="6" max="6" width="18.7109375" customWidth="1"/>
  </cols>
  <sheetData>
    <row r="1" spans="1:7" ht="18.75">
      <c r="A1" s="111"/>
      <c r="B1" s="111"/>
      <c r="C1" s="111"/>
      <c r="D1" s="111"/>
      <c r="E1" s="112" t="s">
        <v>160</v>
      </c>
      <c r="F1" s="112"/>
      <c r="G1" s="113"/>
    </row>
    <row r="2" spans="1:7" ht="18.75">
      <c r="A2" s="111"/>
      <c r="B2" s="111"/>
      <c r="C2" s="111"/>
      <c r="D2" s="111"/>
      <c r="E2" s="112" t="s">
        <v>110</v>
      </c>
      <c r="F2" s="112"/>
      <c r="G2" s="113"/>
    </row>
    <row r="3" spans="1:7" ht="18.75">
      <c r="A3" s="111"/>
      <c r="B3" s="111"/>
      <c r="C3" s="111"/>
      <c r="D3" s="111"/>
      <c r="E3" s="112" t="s">
        <v>161</v>
      </c>
      <c r="F3" s="112"/>
      <c r="G3" s="113"/>
    </row>
    <row r="4" spans="1:7" ht="18.75">
      <c r="A4" s="111"/>
      <c r="B4" s="111"/>
      <c r="C4" s="111"/>
      <c r="D4" s="111"/>
      <c r="E4" s="1" t="s">
        <v>162</v>
      </c>
      <c r="F4" s="112"/>
      <c r="G4" s="113"/>
    </row>
    <row r="5" spans="1:7" ht="18.75">
      <c r="A5" s="111"/>
      <c r="B5" s="111"/>
      <c r="C5" s="111"/>
      <c r="D5" s="111"/>
      <c r="E5" s="113"/>
      <c r="F5" s="113"/>
      <c r="G5" s="113"/>
    </row>
    <row r="6" spans="1:7" ht="15.75">
      <c r="A6" s="239" t="s">
        <v>163</v>
      </c>
      <c r="B6" s="239"/>
      <c r="C6" s="239"/>
      <c r="D6" s="239"/>
      <c r="E6" s="239"/>
      <c r="F6" s="239"/>
      <c r="G6" s="239"/>
    </row>
    <row r="7" spans="1:7" ht="15.75">
      <c r="A7" s="240" t="s">
        <v>164</v>
      </c>
      <c r="B7" s="240"/>
      <c r="C7" s="240"/>
      <c r="D7" s="240"/>
      <c r="E7" s="240"/>
      <c r="F7" s="240"/>
      <c r="G7" s="240"/>
    </row>
    <row r="8" spans="1:7" ht="15.75">
      <c r="A8" s="241" t="s">
        <v>165</v>
      </c>
      <c r="B8" s="241"/>
      <c r="C8" s="241"/>
      <c r="D8" s="241"/>
      <c r="E8" s="241"/>
      <c r="F8" s="241"/>
      <c r="G8" s="241"/>
    </row>
    <row r="9" spans="1:7" ht="15.75">
      <c r="A9" s="240" t="s">
        <v>166</v>
      </c>
      <c r="B9" s="240"/>
      <c r="C9" s="240"/>
      <c r="D9" s="240"/>
      <c r="E9" s="240"/>
      <c r="F9" s="240"/>
      <c r="G9" s="240"/>
    </row>
    <row r="10" spans="1:7" ht="16.5" thickBot="1">
      <c r="A10" s="114"/>
      <c r="B10" s="114"/>
      <c r="C10" s="114"/>
      <c r="D10" s="114"/>
      <c r="E10" s="114"/>
      <c r="F10" s="114"/>
      <c r="G10" s="114"/>
    </row>
    <row r="11" spans="1:7" ht="48" thickBot="1">
      <c r="A11" s="115" t="s">
        <v>167</v>
      </c>
      <c r="B11" s="116" t="s">
        <v>168</v>
      </c>
      <c r="C11" s="117" t="s">
        <v>169</v>
      </c>
      <c r="D11" s="116" t="s">
        <v>10</v>
      </c>
      <c r="E11" s="117" t="s">
        <v>170</v>
      </c>
      <c r="F11" s="118" t="s">
        <v>171</v>
      </c>
      <c r="G11" s="111"/>
    </row>
    <row r="12" spans="1:7" ht="16.5" thickBot="1">
      <c r="A12" s="115">
        <v>1</v>
      </c>
      <c r="B12" s="116">
        <v>2</v>
      </c>
      <c r="C12" s="116">
        <v>3</v>
      </c>
      <c r="D12" s="116">
        <v>4</v>
      </c>
      <c r="E12" s="116">
        <v>5</v>
      </c>
      <c r="F12" s="119">
        <v>6</v>
      </c>
      <c r="G12" s="111"/>
    </row>
    <row r="13" spans="1:7" ht="15.75">
      <c r="A13" s="120" t="s">
        <v>172</v>
      </c>
      <c r="B13" s="121" t="s">
        <v>105</v>
      </c>
      <c r="C13" s="122">
        <v>150000</v>
      </c>
      <c r="D13" s="122">
        <f>C13*20/100</f>
        <v>30000</v>
      </c>
      <c r="E13" s="122">
        <f>C13+D13</f>
        <v>180000</v>
      </c>
      <c r="F13" s="123">
        <f>E13</f>
        <v>180000</v>
      </c>
      <c r="G13" s="111"/>
    </row>
    <row r="14" spans="1:7" ht="16.5" thickBot="1">
      <c r="A14" s="124" t="s">
        <v>173</v>
      </c>
      <c r="B14" s="125" t="s">
        <v>105</v>
      </c>
      <c r="C14" s="126">
        <v>88333</v>
      </c>
      <c r="D14" s="126">
        <f>C14*20/100</f>
        <v>17666.599999999999</v>
      </c>
      <c r="E14" s="126">
        <f>C14+D14</f>
        <v>105999.6</v>
      </c>
      <c r="F14" s="127">
        <f>E14</f>
        <v>105999.6</v>
      </c>
      <c r="G14" s="111"/>
    </row>
    <row r="15" spans="1:7" ht="15.75">
      <c r="A15" s="128" t="s">
        <v>174</v>
      </c>
      <c r="B15" s="129" t="s">
        <v>105</v>
      </c>
      <c r="C15" s="130">
        <v>137528</v>
      </c>
      <c r="D15" s="131">
        <f t="shared" ref="D15:D32" si="0">C15*20/100</f>
        <v>27505.599999999999</v>
      </c>
      <c r="E15" s="131">
        <f t="shared" ref="E15:E32" si="1">C15+D15</f>
        <v>165033.60000000001</v>
      </c>
      <c r="F15" s="132">
        <v>165000</v>
      </c>
      <c r="G15" s="111"/>
    </row>
    <row r="16" spans="1:7" ht="15.75">
      <c r="A16" s="133" t="s">
        <v>175</v>
      </c>
      <c r="B16" s="134" t="s">
        <v>105</v>
      </c>
      <c r="C16" s="135">
        <v>82026</v>
      </c>
      <c r="D16" s="136">
        <f t="shared" si="0"/>
        <v>16405.2</v>
      </c>
      <c r="E16" s="136">
        <f t="shared" si="1"/>
        <v>98431.2</v>
      </c>
      <c r="F16" s="137">
        <v>98400</v>
      </c>
      <c r="G16" s="111"/>
    </row>
    <row r="17" spans="1:7" ht="15.75">
      <c r="A17" s="133" t="s">
        <v>176</v>
      </c>
      <c r="B17" s="134" t="s">
        <v>107</v>
      </c>
      <c r="C17" s="135">
        <v>9013</v>
      </c>
      <c r="D17" s="136">
        <f t="shared" si="0"/>
        <v>1802.6</v>
      </c>
      <c r="E17" s="136">
        <f t="shared" si="1"/>
        <v>10815.6</v>
      </c>
      <c r="F17" s="137">
        <v>10800</v>
      </c>
      <c r="G17" s="111"/>
    </row>
    <row r="18" spans="1:7" ht="16.5" thickBot="1">
      <c r="A18" s="138" t="s">
        <v>177</v>
      </c>
      <c r="B18" s="125" t="s">
        <v>107</v>
      </c>
      <c r="C18" s="139">
        <v>2854</v>
      </c>
      <c r="D18" s="140">
        <f t="shared" si="0"/>
        <v>570.79999999999995</v>
      </c>
      <c r="E18" s="140">
        <f t="shared" si="1"/>
        <v>3424.8</v>
      </c>
      <c r="F18" s="141">
        <v>3400</v>
      </c>
      <c r="G18" s="111"/>
    </row>
    <row r="19" spans="1:7" ht="15.75">
      <c r="A19" s="128" t="s">
        <v>178</v>
      </c>
      <c r="B19" s="129" t="s">
        <v>105</v>
      </c>
      <c r="C19" s="130">
        <v>161286</v>
      </c>
      <c r="D19" s="131">
        <f t="shared" si="0"/>
        <v>32257.200000000001</v>
      </c>
      <c r="E19" s="131">
        <f t="shared" si="1"/>
        <v>193543.2</v>
      </c>
      <c r="F19" s="132">
        <v>193500</v>
      </c>
      <c r="G19" s="111"/>
    </row>
    <row r="20" spans="1:7" ht="15.75">
      <c r="A20" s="133" t="s">
        <v>179</v>
      </c>
      <c r="B20" s="134" t="s">
        <v>105</v>
      </c>
      <c r="C20" s="135">
        <v>118835</v>
      </c>
      <c r="D20" s="136">
        <f t="shared" si="0"/>
        <v>23767</v>
      </c>
      <c r="E20" s="136">
        <f t="shared" si="1"/>
        <v>142602</v>
      </c>
      <c r="F20" s="137">
        <v>142600</v>
      </c>
      <c r="G20" s="111"/>
    </row>
    <row r="21" spans="1:7" ht="15.75">
      <c r="A21" s="133" t="s">
        <v>176</v>
      </c>
      <c r="B21" s="134" t="s">
        <v>107</v>
      </c>
      <c r="C21" s="135">
        <v>7203</v>
      </c>
      <c r="D21" s="136">
        <f t="shared" si="0"/>
        <v>1440.6</v>
      </c>
      <c r="E21" s="136">
        <f t="shared" si="1"/>
        <v>8643.6</v>
      </c>
      <c r="F21" s="137">
        <v>8600</v>
      </c>
      <c r="G21" s="111"/>
    </row>
    <row r="22" spans="1:7" ht="16.5" thickBot="1">
      <c r="A22" s="142" t="s">
        <v>177</v>
      </c>
      <c r="B22" s="143" t="s">
        <v>107</v>
      </c>
      <c r="C22" s="144">
        <v>2671</v>
      </c>
      <c r="D22" s="145">
        <f t="shared" si="0"/>
        <v>534.20000000000005</v>
      </c>
      <c r="E22" s="145">
        <f t="shared" si="1"/>
        <v>3205.2</v>
      </c>
      <c r="F22" s="146">
        <v>3200</v>
      </c>
      <c r="G22" s="111"/>
    </row>
    <row r="23" spans="1:7" ht="15.75">
      <c r="A23" s="128" t="s">
        <v>180</v>
      </c>
      <c r="B23" s="129" t="s">
        <v>105</v>
      </c>
      <c r="C23" s="130">
        <v>427838</v>
      </c>
      <c r="D23" s="131">
        <f t="shared" si="0"/>
        <v>85567.6</v>
      </c>
      <c r="E23" s="131">
        <f t="shared" si="1"/>
        <v>513405.6</v>
      </c>
      <c r="F23" s="132">
        <v>513400</v>
      </c>
      <c r="G23" s="111"/>
    </row>
    <row r="24" spans="1:7" ht="15.75">
      <c r="A24" s="133" t="s">
        <v>181</v>
      </c>
      <c r="B24" s="134" t="s">
        <v>105</v>
      </c>
      <c r="C24" s="135">
        <v>222838</v>
      </c>
      <c r="D24" s="136">
        <f t="shared" si="0"/>
        <v>44567.6</v>
      </c>
      <c r="E24" s="136">
        <f t="shared" si="1"/>
        <v>267405.59999999998</v>
      </c>
      <c r="F24" s="137">
        <v>267400</v>
      </c>
      <c r="G24" s="111"/>
    </row>
    <row r="25" spans="1:7" ht="15.75">
      <c r="A25" s="133" t="s">
        <v>182</v>
      </c>
      <c r="B25" s="134" t="s">
        <v>105</v>
      </c>
      <c r="C25" s="135">
        <v>362108</v>
      </c>
      <c r="D25" s="136">
        <f t="shared" si="0"/>
        <v>72421.600000000006</v>
      </c>
      <c r="E25" s="136">
        <f t="shared" si="1"/>
        <v>434529.6</v>
      </c>
      <c r="F25" s="137">
        <v>434500</v>
      </c>
      <c r="G25" s="111"/>
    </row>
    <row r="26" spans="1:7" ht="16.5" thickBot="1">
      <c r="A26" s="138" t="s">
        <v>183</v>
      </c>
      <c r="B26" s="125" t="s">
        <v>105</v>
      </c>
      <c r="C26" s="139">
        <v>214508</v>
      </c>
      <c r="D26" s="140">
        <f t="shared" si="0"/>
        <v>42901.599999999999</v>
      </c>
      <c r="E26" s="140">
        <f t="shared" si="1"/>
        <v>257409.6</v>
      </c>
      <c r="F26" s="141">
        <v>257400</v>
      </c>
      <c r="G26" s="111"/>
    </row>
    <row r="27" spans="1:7" ht="15.75">
      <c r="A27" s="128" t="s">
        <v>184</v>
      </c>
      <c r="B27" s="129" t="s">
        <v>105</v>
      </c>
      <c r="C27" s="130">
        <v>344706</v>
      </c>
      <c r="D27" s="131">
        <f t="shared" si="0"/>
        <v>68941.2</v>
      </c>
      <c r="E27" s="131">
        <f t="shared" si="1"/>
        <v>413647.2</v>
      </c>
      <c r="F27" s="132">
        <v>413600</v>
      </c>
      <c r="G27" s="111"/>
    </row>
    <row r="28" spans="1:7" ht="15.75">
      <c r="A28" s="133" t="s">
        <v>185</v>
      </c>
      <c r="B28" s="134" t="s">
        <v>105</v>
      </c>
      <c r="C28" s="135">
        <v>201206</v>
      </c>
      <c r="D28" s="136">
        <f t="shared" si="0"/>
        <v>40241.199999999997</v>
      </c>
      <c r="E28" s="136">
        <f t="shared" si="1"/>
        <v>241447.2</v>
      </c>
      <c r="F28" s="137">
        <v>241400</v>
      </c>
      <c r="G28" s="111"/>
    </row>
    <row r="29" spans="1:7" ht="15.75">
      <c r="A29" s="133" t="s">
        <v>186</v>
      </c>
      <c r="B29" s="134" t="s">
        <v>105</v>
      </c>
      <c r="C29" s="135">
        <v>333017</v>
      </c>
      <c r="D29" s="136">
        <f t="shared" si="0"/>
        <v>66603.399999999994</v>
      </c>
      <c r="E29" s="136">
        <f t="shared" si="1"/>
        <v>399620.4</v>
      </c>
      <c r="F29" s="137">
        <v>399600</v>
      </c>
      <c r="G29" s="111"/>
    </row>
    <row r="30" spans="1:7" ht="15.75">
      <c r="A30" s="133" t="s">
        <v>187</v>
      </c>
      <c r="B30" s="134" t="s">
        <v>105</v>
      </c>
      <c r="C30" s="135">
        <v>199767</v>
      </c>
      <c r="D30" s="136">
        <f t="shared" si="0"/>
        <v>39953.4</v>
      </c>
      <c r="E30" s="136">
        <f t="shared" si="1"/>
        <v>239720.4</v>
      </c>
      <c r="F30" s="137">
        <v>239700</v>
      </c>
      <c r="G30" s="111"/>
    </row>
    <row r="31" spans="1:7" ht="15.75">
      <c r="A31" s="133" t="s">
        <v>188</v>
      </c>
      <c r="B31" s="134" t="s">
        <v>105</v>
      </c>
      <c r="C31" s="135">
        <v>363409</v>
      </c>
      <c r="D31" s="136">
        <f t="shared" si="0"/>
        <v>72681.8</v>
      </c>
      <c r="E31" s="136">
        <f t="shared" si="1"/>
        <v>436090.8</v>
      </c>
      <c r="F31" s="137">
        <v>436100</v>
      </c>
      <c r="G31" s="111"/>
    </row>
    <row r="32" spans="1:7" ht="16.5" thickBot="1">
      <c r="A32" s="138" t="s">
        <v>189</v>
      </c>
      <c r="B32" s="125" t="s">
        <v>105</v>
      </c>
      <c r="C32" s="139">
        <v>203509</v>
      </c>
      <c r="D32" s="140">
        <f t="shared" si="0"/>
        <v>40701.800000000003</v>
      </c>
      <c r="E32" s="140">
        <f t="shared" si="1"/>
        <v>244210.8</v>
      </c>
      <c r="F32" s="141">
        <v>244200</v>
      </c>
      <c r="G32" s="111"/>
    </row>
    <row r="33" spans="1:7" ht="15.75">
      <c r="A33" s="128" t="s">
        <v>190</v>
      </c>
      <c r="B33" s="129"/>
      <c r="C33" s="130"/>
      <c r="D33" s="147"/>
      <c r="E33" s="147"/>
      <c r="F33" s="132"/>
      <c r="G33" s="111"/>
    </row>
    <row r="34" spans="1:7" ht="15.75">
      <c r="A34" s="133" t="s">
        <v>104</v>
      </c>
      <c r="B34" s="134" t="s">
        <v>105</v>
      </c>
      <c r="C34" s="135">
        <v>82089</v>
      </c>
      <c r="D34" s="145">
        <f t="shared" ref="D34:D36" si="2">C34*20/100</f>
        <v>16417.8</v>
      </c>
      <c r="E34" s="145">
        <f t="shared" ref="E34:E36" si="3">C34+D34</f>
        <v>98506.8</v>
      </c>
      <c r="F34" s="137">
        <v>98500</v>
      </c>
      <c r="G34" s="111"/>
    </row>
    <row r="35" spans="1:7" ht="15.75">
      <c r="A35" s="133" t="s">
        <v>191</v>
      </c>
      <c r="B35" s="134" t="s">
        <v>107</v>
      </c>
      <c r="C35" s="135">
        <v>8208</v>
      </c>
      <c r="D35" s="145">
        <f t="shared" si="2"/>
        <v>1641.6</v>
      </c>
      <c r="E35" s="145">
        <f t="shared" si="3"/>
        <v>9849.6</v>
      </c>
      <c r="F35" s="137">
        <v>9900</v>
      </c>
      <c r="G35" s="111"/>
    </row>
    <row r="36" spans="1:7" ht="16.5" thickBot="1">
      <c r="A36" s="138" t="s">
        <v>192</v>
      </c>
      <c r="B36" s="125" t="s">
        <v>107</v>
      </c>
      <c r="C36" s="139">
        <v>4572</v>
      </c>
      <c r="D36" s="140">
        <f t="shared" si="2"/>
        <v>914.4</v>
      </c>
      <c r="E36" s="140">
        <f t="shared" si="3"/>
        <v>5486.4</v>
      </c>
      <c r="F36" s="141">
        <v>5500</v>
      </c>
      <c r="G36" s="111"/>
    </row>
    <row r="37" spans="1:7" ht="15.75">
      <c r="A37" s="128" t="s">
        <v>193</v>
      </c>
      <c r="B37" s="129"/>
      <c r="C37" s="130"/>
      <c r="D37" s="147"/>
      <c r="E37" s="147"/>
      <c r="F37" s="132"/>
      <c r="G37" s="111"/>
    </row>
    <row r="38" spans="1:7" ht="15.75">
      <c r="A38" s="133" t="s">
        <v>194</v>
      </c>
      <c r="B38" s="134" t="s">
        <v>105</v>
      </c>
      <c r="C38" s="135">
        <v>134726</v>
      </c>
      <c r="D38" s="145">
        <f t="shared" ref="D38:D40" si="4">C38*20/100</f>
        <v>26945.200000000001</v>
      </c>
      <c r="E38" s="145">
        <f t="shared" ref="E38:E40" si="5">C38+D38</f>
        <v>161671.20000000001</v>
      </c>
      <c r="F38" s="137">
        <v>161700</v>
      </c>
      <c r="G38" s="111"/>
    </row>
    <row r="39" spans="1:7" ht="15.75">
      <c r="A39" s="133" t="s">
        <v>191</v>
      </c>
      <c r="B39" s="134" t="s">
        <v>107</v>
      </c>
      <c r="C39" s="135">
        <v>9767</v>
      </c>
      <c r="D39" s="145">
        <f t="shared" si="4"/>
        <v>1953.4</v>
      </c>
      <c r="E39" s="145">
        <f t="shared" si="5"/>
        <v>11720.4</v>
      </c>
      <c r="F39" s="137">
        <v>11700</v>
      </c>
      <c r="G39" s="111"/>
    </row>
    <row r="40" spans="1:7" ht="16.5" thickBot="1">
      <c r="A40" s="138" t="s">
        <v>192</v>
      </c>
      <c r="B40" s="125" t="s">
        <v>107</v>
      </c>
      <c r="C40" s="139">
        <v>4950</v>
      </c>
      <c r="D40" s="140">
        <f t="shared" si="4"/>
        <v>990</v>
      </c>
      <c r="E40" s="140">
        <f t="shared" si="5"/>
        <v>5940</v>
      </c>
      <c r="F40" s="141">
        <v>5900</v>
      </c>
      <c r="G40" s="111"/>
    </row>
    <row r="41" spans="1:7" ht="31.5">
      <c r="A41" s="153" t="s">
        <v>195</v>
      </c>
      <c r="B41" s="129"/>
      <c r="C41" s="130"/>
      <c r="D41" s="147"/>
      <c r="E41" s="147"/>
      <c r="F41" s="154"/>
      <c r="G41" s="111"/>
    </row>
    <row r="42" spans="1:7" ht="15.75">
      <c r="A42" s="133" t="s">
        <v>176</v>
      </c>
      <c r="B42" s="134" t="s">
        <v>105</v>
      </c>
      <c r="C42" s="135">
        <v>142735</v>
      </c>
      <c r="D42" s="136">
        <f t="shared" ref="D42:D43" si="6">C42*20/100</f>
        <v>28547</v>
      </c>
      <c r="E42" s="136">
        <f t="shared" ref="E42:E43" si="7">C42+D42</f>
        <v>171282</v>
      </c>
      <c r="F42" s="137">
        <v>171300</v>
      </c>
      <c r="G42" s="111"/>
    </row>
    <row r="43" spans="1:7" ht="16.5" thickBot="1">
      <c r="A43" s="138" t="s">
        <v>177</v>
      </c>
      <c r="B43" s="125" t="s">
        <v>105</v>
      </c>
      <c r="C43" s="139">
        <v>107074</v>
      </c>
      <c r="D43" s="140">
        <f t="shared" si="6"/>
        <v>21414.799999999999</v>
      </c>
      <c r="E43" s="140">
        <f t="shared" si="7"/>
        <v>128488.8</v>
      </c>
      <c r="F43" s="141">
        <v>128500</v>
      </c>
      <c r="G43" s="111"/>
    </row>
    <row r="44" spans="1:7" ht="31.5">
      <c r="A44" s="153" t="s">
        <v>196</v>
      </c>
      <c r="B44" s="129"/>
      <c r="C44" s="130"/>
      <c r="D44" s="131"/>
      <c r="E44" s="131"/>
      <c r="F44" s="132"/>
      <c r="G44" s="111"/>
    </row>
    <row r="45" spans="1:7" ht="15.75">
      <c r="A45" s="133" t="s">
        <v>176</v>
      </c>
      <c r="B45" s="134" t="s">
        <v>105</v>
      </c>
      <c r="C45" s="135">
        <v>207855</v>
      </c>
      <c r="D45" s="136">
        <f t="shared" ref="D45:D46" si="8">C45*20/100</f>
        <v>41571</v>
      </c>
      <c r="E45" s="136">
        <f t="shared" ref="E45:E46" si="9">C45+D45</f>
        <v>249426</v>
      </c>
      <c r="F45" s="137">
        <v>249400</v>
      </c>
      <c r="G45" s="111"/>
    </row>
    <row r="46" spans="1:7" ht="16.5" thickBot="1">
      <c r="A46" s="138" t="s">
        <v>177</v>
      </c>
      <c r="B46" s="125" t="s">
        <v>105</v>
      </c>
      <c r="C46" s="139">
        <v>106380</v>
      </c>
      <c r="D46" s="140">
        <f t="shared" si="8"/>
        <v>21276</v>
      </c>
      <c r="E46" s="140">
        <f t="shared" si="9"/>
        <v>127656</v>
      </c>
      <c r="F46" s="155">
        <v>127700</v>
      </c>
      <c r="G46" s="111"/>
    </row>
    <row r="47" spans="1:7" ht="15.75">
      <c r="A47" s="128" t="s">
        <v>197</v>
      </c>
      <c r="B47" s="148"/>
      <c r="C47" s="156"/>
      <c r="D47" s="149"/>
      <c r="E47" s="149"/>
      <c r="F47" s="157"/>
      <c r="G47" s="111"/>
    </row>
    <row r="48" spans="1:7" ht="15.75">
      <c r="A48" s="133" t="s">
        <v>198</v>
      </c>
      <c r="B48" s="150" t="s">
        <v>105</v>
      </c>
      <c r="C48" s="158">
        <v>166667</v>
      </c>
      <c r="D48" s="151">
        <f t="shared" ref="D48:D49" si="10">C48*20/100</f>
        <v>33333.4</v>
      </c>
      <c r="E48" s="151">
        <f t="shared" ref="E48:E49" si="11">C48+D48</f>
        <v>200000.4</v>
      </c>
      <c r="F48" s="159">
        <v>200000</v>
      </c>
      <c r="G48" s="111"/>
    </row>
    <row r="49" spans="1:7" ht="16.5" thickBot="1">
      <c r="A49" s="138" t="s">
        <v>199</v>
      </c>
      <c r="B49" s="152" t="s">
        <v>105</v>
      </c>
      <c r="C49" s="160">
        <v>115592</v>
      </c>
      <c r="D49" s="161">
        <f t="shared" si="10"/>
        <v>23118.400000000001</v>
      </c>
      <c r="E49" s="161">
        <f t="shared" si="11"/>
        <v>138710.39999999999</v>
      </c>
      <c r="F49" s="162">
        <v>138700</v>
      </c>
      <c r="G49" s="111"/>
    </row>
    <row r="50" spans="1:7" ht="15.75">
      <c r="A50" s="163"/>
      <c r="B50" s="164"/>
      <c r="C50" s="165"/>
      <c r="D50" s="166"/>
      <c r="E50" s="166"/>
      <c r="F50" s="165"/>
      <c r="G50" s="111"/>
    </row>
    <row r="51" spans="1:7" ht="15.75">
      <c r="A51" s="167" t="s">
        <v>18</v>
      </c>
      <c r="B51" s="111"/>
      <c r="C51" s="111"/>
      <c r="D51" s="111"/>
      <c r="E51" s="111"/>
      <c r="F51" s="168" t="s">
        <v>19</v>
      </c>
      <c r="G51" s="111"/>
    </row>
  </sheetData>
  <mergeCells count="4">
    <mergeCell ref="A6:G6"/>
    <mergeCell ref="A7:G7"/>
    <mergeCell ref="A8:G8"/>
    <mergeCell ref="A9:G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23"/>
  <sheetViews>
    <sheetView topLeftCell="A13" workbookViewId="0">
      <selection activeCell="D23" sqref="D23"/>
    </sheetView>
  </sheetViews>
  <sheetFormatPr defaultRowHeight="15"/>
  <cols>
    <col min="1" max="1" width="44.140625" customWidth="1"/>
    <col min="2" max="2" width="20" customWidth="1"/>
    <col min="3" max="3" width="15" customWidth="1"/>
    <col min="4" max="4" width="10.28515625" customWidth="1"/>
    <col min="5" max="5" width="9.28515625" customWidth="1"/>
  </cols>
  <sheetData>
    <row r="1" spans="1:5" ht="18.75">
      <c r="A1" s="1"/>
      <c r="B1" s="1"/>
      <c r="C1" s="242" t="s">
        <v>33</v>
      </c>
      <c r="D1" s="242"/>
      <c r="E1" s="242"/>
    </row>
    <row r="2" spans="1:5" ht="18.75">
      <c r="A2" s="1"/>
      <c r="B2" s="1"/>
      <c r="C2" s="169" t="s">
        <v>110</v>
      </c>
      <c r="D2" s="169"/>
      <c r="E2" s="169"/>
    </row>
    <row r="3" spans="1:5" ht="18.75">
      <c r="A3" s="1"/>
      <c r="B3" s="1"/>
      <c r="C3" s="169" t="s">
        <v>111</v>
      </c>
      <c r="D3" s="169"/>
      <c r="E3" s="169"/>
    </row>
    <row r="4" spans="1:5" ht="18.75">
      <c r="A4" s="1"/>
      <c r="B4" s="1"/>
      <c r="C4" s="1" t="s">
        <v>200</v>
      </c>
      <c r="D4" s="1"/>
      <c r="E4" s="1"/>
    </row>
    <row r="5" spans="1:5" ht="18.75">
      <c r="A5" s="1"/>
      <c r="B5" s="1"/>
      <c r="C5" s="1"/>
      <c r="D5" s="1"/>
      <c r="E5" s="1"/>
    </row>
    <row r="6" spans="1:5" ht="18.75">
      <c r="A6" s="1"/>
      <c r="B6" s="1"/>
      <c r="C6" s="1"/>
      <c r="D6" s="1"/>
      <c r="E6" s="1"/>
    </row>
    <row r="7" spans="1:5" ht="18.75">
      <c r="A7" s="243" t="s">
        <v>201</v>
      </c>
      <c r="B7" s="243"/>
      <c r="C7" s="243"/>
      <c r="D7" s="243"/>
      <c r="E7" s="243"/>
    </row>
    <row r="8" spans="1:5" ht="18.75">
      <c r="A8" s="243" t="s">
        <v>202</v>
      </c>
      <c r="B8" s="243"/>
      <c r="C8" s="243"/>
      <c r="D8" s="243"/>
      <c r="E8" s="243"/>
    </row>
    <row r="9" spans="1:5" ht="18.75">
      <c r="A9" s="243" t="s">
        <v>203</v>
      </c>
      <c r="B9" s="243"/>
      <c r="C9" s="243"/>
      <c r="D9" s="243"/>
      <c r="E9" s="243"/>
    </row>
    <row r="10" spans="1:5" ht="18.75">
      <c r="A10" s="243" t="s">
        <v>204</v>
      </c>
      <c r="B10" s="243"/>
      <c r="C10" s="243"/>
      <c r="D10" s="243"/>
      <c r="E10" s="243"/>
    </row>
    <row r="11" spans="1:5" ht="18.75">
      <c r="A11" s="170"/>
      <c r="B11" s="170"/>
      <c r="C11" s="170"/>
      <c r="D11" s="170"/>
      <c r="E11" s="170"/>
    </row>
    <row r="12" spans="1:5" ht="37.5">
      <c r="A12" s="171" t="s">
        <v>60</v>
      </c>
      <c r="B12" s="172" t="s">
        <v>205</v>
      </c>
      <c r="C12" s="1"/>
      <c r="D12" s="1"/>
      <c r="E12" s="1"/>
    </row>
    <row r="13" spans="1:5" ht="18.75">
      <c r="A13" s="173" t="s">
        <v>206</v>
      </c>
      <c r="B13" s="174">
        <f>106314*0.7</f>
        <v>74419.799999999988</v>
      </c>
      <c r="C13" s="1"/>
      <c r="D13" s="1"/>
      <c r="E13" s="1"/>
    </row>
    <row r="14" spans="1:5" ht="18.75">
      <c r="A14" s="173" t="s">
        <v>207</v>
      </c>
      <c r="B14" s="173">
        <v>8880</v>
      </c>
      <c r="C14" s="1"/>
      <c r="D14" s="1"/>
      <c r="E14" s="1"/>
    </row>
    <row r="15" spans="1:5" ht="18.75">
      <c r="A15" s="173" t="s">
        <v>208</v>
      </c>
      <c r="B15" s="173">
        <v>55210</v>
      </c>
      <c r="C15" s="1"/>
      <c r="D15" s="1"/>
      <c r="E15" s="1"/>
    </row>
    <row r="16" spans="1:5" ht="18.75">
      <c r="A16" s="173" t="s">
        <v>209</v>
      </c>
      <c r="B16" s="174">
        <f>SUM(B13:B15)</f>
        <v>138509.79999999999</v>
      </c>
      <c r="C16" s="1"/>
      <c r="D16" s="1"/>
      <c r="E16" s="1"/>
    </row>
    <row r="17" spans="1:5" ht="18.75">
      <c r="A17" s="173" t="s">
        <v>10</v>
      </c>
      <c r="B17" s="174">
        <f>B16*20/100</f>
        <v>27701.96</v>
      </c>
      <c r="C17" s="1"/>
      <c r="D17" s="1"/>
      <c r="E17" s="1"/>
    </row>
    <row r="18" spans="1:5" ht="18.75">
      <c r="A18" s="173" t="s">
        <v>210</v>
      </c>
      <c r="B18" s="174">
        <f>B16+B17</f>
        <v>166211.75999999998</v>
      </c>
      <c r="C18" s="1"/>
      <c r="D18" s="1"/>
      <c r="E18" s="1"/>
    </row>
    <row r="19" spans="1:5" ht="18.75">
      <c r="A19" s="173" t="s">
        <v>211</v>
      </c>
      <c r="B19" s="173">
        <v>166200</v>
      </c>
      <c r="C19" s="1"/>
      <c r="D19" s="1"/>
      <c r="E19" s="1"/>
    </row>
    <row r="20" spans="1:5" ht="18.75">
      <c r="A20" s="1"/>
      <c r="B20" s="1"/>
      <c r="C20" s="1"/>
      <c r="D20" s="1"/>
      <c r="E20" s="1"/>
    </row>
    <row r="21" spans="1:5" ht="18.75">
      <c r="A21" s="1"/>
      <c r="B21" s="1"/>
      <c r="C21" s="1"/>
      <c r="D21" s="1"/>
      <c r="E21" s="1"/>
    </row>
    <row r="22" spans="1:5" ht="18.75">
      <c r="A22" s="12"/>
      <c r="B22" s="12"/>
      <c r="C22" s="12"/>
      <c r="D22" s="12"/>
      <c r="E22" s="12"/>
    </row>
    <row r="23" spans="1:5" ht="18.75">
      <c r="A23" s="1" t="s">
        <v>18</v>
      </c>
      <c r="B23" s="1"/>
      <c r="C23" s="1" t="s">
        <v>19</v>
      </c>
      <c r="D23" s="83"/>
      <c r="E23" s="83"/>
    </row>
  </sheetData>
  <mergeCells count="5">
    <mergeCell ref="C1:E1"/>
    <mergeCell ref="A7:E7"/>
    <mergeCell ref="A8:E8"/>
    <mergeCell ref="A9:E9"/>
    <mergeCell ref="A10:E1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223"/>
  <sheetViews>
    <sheetView workbookViewId="0">
      <selection sqref="A1:F9"/>
    </sheetView>
  </sheetViews>
  <sheetFormatPr defaultRowHeight="15"/>
  <cols>
    <col min="1" max="1" width="6.7109375" customWidth="1"/>
    <col min="2" max="2" width="57.7109375" customWidth="1"/>
    <col min="3" max="3" width="10.140625" customWidth="1"/>
    <col min="4" max="4" width="16.85546875" customWidth="1"/>
    <col min="5" max="5" width="17.42578125" customWidth="1"/>
    <col min="6" max="6" width="21.7109375" customWidth="1"/>
    <col min="7" max="7" width="11.7109375" customWidth="1"/>
    <col min="8" max="8" width="11.28515625" customWidth="1"/>
  </cols>
  <sheetData>
    <row r="1" spans="1:8" ht="18.75">
      <c r="E1" s="175" t="s">
        <v>33</v>
      </c>
      <c r="F1" s="1"/>
    </row>
    <row r="2" spans="1:8" ht="18.75">
      <c r="E2" s="175" t="s">
        <v>212</v>
      </c>
      <c r="F2" s="1"/>
      <c r="H2" s="197"/>
    </row>
    <row r="3" spans="1:8" ht="18.75">
      <c r="E3" s="175" t="s">
        <v>213</v>
      </c>
      <c r="F3" s="1"/>
      <c r="H3" s="197"/>
    </row>
    <row r="4" spans="1:8" ht="15.75">
      <c r="E4" s="176" t="s">
        <v>571</v>
      </c>
      <c r="H4" s="197"/>
    </row>
    <row r="5" spans="1:8" ht="18.75">
      <c r="A5" s="246" t="s">
        <v>214</v>
      </c>
      <c r="B5" s="246"/>
      <c r="C5" s="246"/>
      <c r="D5" s="246"/>
      <c r="E5" s="246"/>
      <c r="F5" s="246"/>
      <c r="H5" s="197"/>
    </row>
    <row r="6" spans="1:8" ht="18.75">
      <c r="A6" s="247" t="s">
        <v>215</v>
      </c>
      <c r="B6" s="247"/>
      <c r="C6" s="247"/>
      <c r="D6" s="247"/>
      <c r="E6" s="247"/>
      <c r="F6" s="247"/>
    </row>
    <row r="7" spans="1:8" ht="18.75">
      <c r="A7" s="247" t="s">
        <v>216</v>
      </c>
      <c r="B7" s="247"/>
      <c r="C7" s="247"/>
      <c r="D7" s="247"/>
      <c r="E7" s="247"/>
      <c r="F7" s="247"/>
    </row>
    <row r="8" spans="1:8" ht="15.75">
      <c r="A8" s="245"/>
      <c r="B8" s="245"/>
      <c r="C8" s="245"/>
      <c r="D8" s="245"/>
      <c r="E8" s="245"/>
      <c r="F8" s="245"/>
    </row>
    <row r="9" spans="1:8" ht="45">
      <c r="A9" s="177" t="s">
        <v>217</v>
      </c>
      <c r="B9" s="177" t="s">
        <v>218</v>
      </c>
      <c r="C9" s="177" t="s">
        <v>219</v>
      </c>
      <c r="D9" s="177" t="s">
        <v>168</v>
      </c>
      <c r="E9" s="177" t="s">
        <v>220</v>
      </c>
      <c r="F9" s="177" t="s">
        <v>221</v>
      </c>
    </row>
    <row r="10" spans="1:8" ht="45">
      <c r="A10" s="177">
        <v>1</v>
      </c>
      <c r="B10" s="178" t="s">
        <v>222</v>
      </c>
      <c r="C10" s="179">
        <v>12</v>
      </c>
      <c r="D10" s="180" t="s">
        <v>223</v>
      </c>
      <c r="E10" s="181">
        <v>40000</v>
      </c>
      <c r="F10" s="182">
        <f>E10</f>
        <v>40000</v>
      </c>
    </row>
    <row r="11" spans="1:8" ht="30">
      <c r="A11" s="177">
        <v>2</v>
      </c>
      <c r="B11" s="178" t="s">
        <v>224</v>
      </c>
      <c r="C11" s="179">
        <v>13</v>
      </c>
      <c r="D11" s="180" t="s">
        <v>223</v>
      </c>
      <c r="E11" s="181">
        <v>15500</v>
      </c>
      <c r="F11" s="182">
        <f t="shared" ref="F11:F74" si="0">E11</f>
        <v>15500</v>
      </c>
    </row>
    <row r="12" spans="1:8" ht="45">
      <c r="A12" s="177">
        <v>3</v>
      </c>
      <c r="B12" s="178" t="s">
        <v>225</v>
      </c>
      <c r="C12" s="179">
        <v>23</v>
      </c>
      <c r="D12" s="180" t="s">
        <v>226</v>
      </c>
      <c r="E12" s="181">
        <v>100000</v>
      </c>
      <c r="F12" s="182">
        <f t="shared" si="0"/>
        <v>100000</v>
      </c>
    </row>
    <row r="13" spans="1:8" ht="45">
      <c r="A13" s="177">
        <v>4</v>
      </c>
      <c r="B13" s="178" t="s">
        <v>227</v>
      </c>
      <c r="C13" s="179">
        <v>24</v>
      </c>
      <c r="D13" s="180" t="s">
        <v>226</v>
      </c>
      <c r="E13" s="181">
        <v>97000</v>
      </c>
      <c r="F13" s="182">
        <f t="shared" si="0"/>
        <v>97000</v>
      </c>
    </row>
    <row r="14" spans="1:8" ht="45">
      <c r="A14" s="177">
        <v>5</v>
      </c>
      <c r="B14" s="178" t="s">
        <v>228</v>
      </c>
      <c r="C14" s="179">
        <v>25</v>
      </c>
      <c r="D14" s="180" t="s">
        <v>226</v>
      </c>
      <c r="E14" s="181">
        <v>61000</v>
      </c>
      <c r="F14" s="182">
        <f t="shared" si="0"/>
        <v>61000</v>
      </c>
    </row>
    <row r="15" spans="1:8" ht="45">
      <c r="A15" s="177">
        <v>6</v>
      </c>
      <c r="B15" s="178" t="s">
        <v>229</v>
      </c>
      <c r="C15" s="179">
        <v>26</v>
      </c>
      <c r="D15" s="180" t="s">
        <v>226</v>
      </c>
      <c r="E15" s="181">
        <v>102000</v>
      </c>
      <c r="F15" s="182">
        <f t="shared" si="0"/>
        <v>102000</v>
      </c>
    </row>
    <row r="16" spans="1:8" ht="45">
      <c r="A16" s="177">
        <v>7</v>
      </c>
      <c r="B16" s="178" t="s">
        <v>230</v>
      </c>
      <c r="C16" s="179">
        <v>27</v>
      </c>
      <c r="D16" s="180" t="s">
        <v>226</v>
      </c>
      <c r="E16" s="181">
        <v>121000</v>
      </c>
      <c r="F16" s="182">
        <f t="shared" si="0"/>
        <v>121000</v>
      </c>
    </row>
    <row r="17" spans="1:6" ht="45">
      <c r="A17" s="177">
        <v>8</v>
      </c>
      <c r="B17" s="178" t="s">
        <v>231</v>
      </c>
      <c r="C17" s="179">
        <v>28</v>
      </c>
      <c r="D17" s="180" t="s">
        <v>226</v>
      </c>
      <c r="E17" s="181">
        <v>245000</v>
      </c>
      <c r="F17" s="182">
        <f t="shared" si="0"/>
        <v>245000</v>
      </c>
    </row>
    <row r="18" spans="1:6" ht="30">
      <c r="A18" s="177">
        <v>9</v>
      </c>
      <c r="B18" s="178" t="s">
        <v>232</v>
      </c>
      <c r="C18" s="179">
        <v>29</v>
      </c>
      <c r="D18" s="180" t="s">
        <v>233</v>
      </c>
      <c r="E18" s="181">
        <v>29000</v>
      </c>
      <c r="F18" s="182">
        <f t="shared" si="0"/>
        <v>29000</v>
      </c>
    </row>
    <row r="19" spans="1:6" ht="30">
      <c r="A19" s="177">
        <v>10</v>
      </c>
      <c r="B19" s="178" t="s">
        <v>234</v>
      </c>
      <c r="C19" s="179">
        <v>30</v>
      </c>
      <c r="D19" s="180" t="s">
        <v>233</v>
      </c>
      <c r="E19" s="181">
        <v>33500</v>
      </c>
      <c r="F19" s="182">
        <f t="shared" si="0"/>
        <v>33500</v>
      </c>
    </row>
    <row r="20" spans="1:6" ht="45">
      <c r="A20" s="177">
        <v>11</v>
      </c>
      <c r="B20" s="178" t="s">
        <v>235</v>
      </c>
      <c r="C20" s="179">
        <v>31</v>
      </c>
      <c r="D20" s="180" t="s">
        <v>233</v>
      </c>
      <c r="E20" s="181">
        <v>47500</v>
      </c>
      <c r="F20" s="182">
        <f t="shared" si="0"/>
        <v>47500</v>
      </c>
    </row>
    <row r="21" spans="1:6" ht="30">
      <c r="A21" s="177">
        <v>12</v>
      </c>
      <c r="B21" s="178" t="s">
        <v>236</v>
      </c>
      <c r="C21" s="179">
        <v>32</v>
      </c>
      <c r="D21" s="180" t="s">
        <v>233</v>
      </c>
      <c r="E21" s="181">
        <v>18000</v>
      </c>
      <c r="F21" s="182">
        <f t="shared" si="0"/>
        <v>18000</v>
      </c>
    </row>
    <row r="22" spans="1:6" ht="45">
      <c r="A22" s="177">
        <v>13</v>
      </c>
      <c r="B22" s="178" t="s">
        <v>237</v>
      </c>
      <c r="C22" s="179">
        <v>33</v>
      </c>
      <c r="D22" s="180" t="s">
        <v>226</v>
      </c>
      <c r="E22" s="181">
        <v>53000</v>
      </c>
      <c r="F22" s="182">
        <f t="shared" si="0"/>
        <v>53000</v>
      </c>
    </row>
    <row r="23" spans="1:6" ht="30">
      <c r="A23" s="177">
        <v>14</v>
      </c>
      <c r="B23" s="178" t="s">
        <v>238</v>
      </c>
      <c r="C23" s="179">
        <v>34</v>
      </c>
      <c r="D23" s="180" t="s">
        <v>233</v>
      </c>
      <c r="E23" s="181">
        <v>44000</v>
      </c>
      <c r="F23" s="182">
        <f t="shared" si="0"/>
        <v>44000</v>
      </c>
    </row>
    <row r="24" spans="1:6" ht="45">
      <c r="A24" s="177">
        <v>15</v>
      </c>
      <c r="B24" s="178" t="s">
        <v>239</v>
      </c>
      <c r="C24" s="179">
        <v>35</v>
      </c>
      <c r="D24" s="180" t="s">
        <v>233</v>
      </c>
      <c r="E24" s="181">
        <v>35000</v>
      </c>
      <c r="F24" s="182">
        <f t="shared" si="0"/>
        <v>35000</v>
      </c>
    </row>
    <row r="25" spans="1:6" ht="45">
      <c r="A25" s="177">
        <v>16</v>
      </c>
      <c r="B25" s="178" t="s">
        <v>240</v>
      </c>
      <c r="C25" s="179">
        <v>36</v>
      </c>
      <c r="D25" s="180" t="s">
        <v>233</v>
      </c>
      <c r="E25" s="181">
        <v>14500</v>
      </c>
      <c r="F25" s="182">
        <f t="shared" si="0"/>
        <v>14500</v>
      </c>
    </row>
    <row r="26" spans="1:6" ht="30">
      <c r="A26" s="177">
        <v>17</v>
      </c>
      <c r="B26" s="178" t="s">
        <v>241</v>
      </c>
      <c r="C26" s="179">
        <v>37</v>
      </c>
      <c r="D26" s="180" t="s">
        <v>233</v>
      </c>
      <c r="E26" s="181">
        <v>53500</v>
      </c>
      <c r="F26" s="182">
        <f t="shared" si="0"/>
        <v>53500</v>
      </c>
    </row>
    <row r="27" spans="1:6" ht="45">
      <c r="A27" s="177">
        <v>18</v>
      </c>
      <c r="B27" s="178" t="s">
        <v>242</v>
      </c>
      <c r="C27" s="179">
        <v>38</v>
      </c>
      <c r="D27" s="180" t="s">
        <v>233</v>
      </c>
      <c r="E27" s="181">
        <v>88000</v>
      </c>
      <c r="F27" s="182">
        <f t="shared" si="0"/>
        <v>88000</v>
      </c>
    </row>
    <row r="28" spans="1:6" ht="30">
      <c r="A28" s="177">
        <v>19</v>
      </c>
      <c r="B28" s="178" t="s">
        <v>243</v>
      </c>
      <c r="C28" s="179">
        <v>39</v>
      </c>
      <c r="D28" s="180" t="s">
        <v>233</v>
      </c>
      <c r="E28" s="181">
        <v>63000</v>
      </c>
      <c r="F28" s="182">
        <f t="shared" si="0"/>
        <v>63000</v>
      </c>
    </row>
    <row r="29" spans="1:6" ht="30">
      <c r="A29" s="177">
        <v>20</v>
      </c>
      <c r="B29" s="178" t="s">
        <v>244</v>
      </c>
      <c r="C29" s="179">
        <v>40</v>
      </c>
      <c r="D29" s="180" t="s">
        <v>233</v>
      </c>
      <c r="E29" s="181">
        <v>16000</v>
      </c>
      <c r="F29" s="182">
        <f t="shared" si="0"/>
        <v>16000</v>
      </c>
    </row>
    <row r="30" spans="1:6" ht="60">
      <c r="A30" s="177">
        <v>21</v>
      </c>
      <c r="B30" s="178" t="s">
        <v>245</v>
      </c>
      <c r="C30" s="179">
        <v>41</v>
      </c>
      <c r="D30" s="180" t="s">
        <v>226</v>
      </c>
      <c r="E30" s="181">
        <v>35500</v>
      </c>
      <c r="F30" s="182">
        <f t="shared" si="0"/>
        <v>35500</v>
      </c>
    </row>
    <row r="31" spans="1:6" ht="75">
      <c r="A31" s="177">
        <v>22</v>
      </c>
      <c r="B31" s="178" t="s">
        <v>246</v>
      </c>
      <c r="C31" s="179">
        <v>42</v>
      </c>
      <c r="D31" s="180" t="s">
        <v>226</v>
      </c>
      <c r="E31" s="181">
        <v>41000</v>
      </c>
      <c r="F31" s="182">
        <f t="shared" si="0"/>
        <v>41000</v>
      </c>
    </row>
    <row r="32" spans="1:6" ht="30">
      <c r="A32" s="177">
        <v>23</v>
      </c>
      <c r="B32" s="178" t="s">
        <v>247</v>
      </c>
      <c r="C32" s="179">
        <v>43</v>
      </c>
      <c r="D32" s="180" t="s">
        <v>226</v>
      </c>
      <c r="E32" s="181">
        <v>9800</v>
      </c>
      <c r="F32" s="182">
        <f t="shared" si="0"/>
        <v>9800</v>
      </c>
    </row>
    <row r="33" spans="1:6" ht="30">
      <c r="A33" s="177">
        <v>24</v>
      </c>
      <c r="B33" s="178" t="s">
        <v>248</v>
      </c>
      <c r="C33" s="179">
        <v>44</v>
      </c>
      <c r="D33" s="180" t="s">
        <v>226</v>
      </c>
      <c r="E33" s="181">
        <v>29000</v>
      </c>
      <c r="F33" s="182">
        <f t="shared" si="0"/>
        <v>29000</v>
      </c>
    </row>
    <row r="34" spans="1:6">
      <c r="A34" s="177">
        <v>25</v>
      </c>
      <c r="B34" s="178" t="s">
        <v>249</v>
      </c>
      <c r="C34" s="179">
        <v>45</v>
      </c>
      <c r="D34" s="180" t="s">
        <v>226</v>
      </c>
      <c r="E34" s="181">
        <v>17000</v>
      </c>
      <c r="F34" s="182">
        <f t="shared" si="0"/>
        <v>17000</v>
      </c>
    </row>
    <row r="35" spans="1:6" ht="30">
      <c r="A35" s="177">
        <v>26</v>
      </c>
      <c r="B35" s="178" t="s">
        <v>250</v>
      </c>
      <c r="C35" s="179">
        <v>46</v>
      </c>
      <c r="D35" s="180" t="s">
        <v>226</v>
      </c>
      <c r="E35" s="181">
        <v>26000</v>
      </c>
      <c r="F35" s="182">
        <f t="shared" si="0"/>
        <v>26000</v>
      </c>
    </row>
    <row r="36" spans="1:6" ht="30">
      <c r="A36" s="177">
        <v>27</v>
      </c>
      <c r="B36" s="178" t="s">
        <v>251</v>
      </c>
      <c r="C36" s="179">
        <v>47</v>
      </c>
      <c r="D36" s="180" t="s">
        <v>226</v>
      </c>
      <c r="E36" s="181">
        <v>35000</v>
      </c>
      <c r="F36" s="182">
        <f t="shared" si="0"/>
        <v>35000</v>
      </c>
    </row>
    <row r="37" spans="1:6" ht="60">
      <c r="A37" s="177">
        <v>28</v>
      </c>
      <c r="B37" s="178" t="s">
        <v>252</v>
      </c>
      <c r="C37" s="179">
        <v>48</v>
      </c>
      <c r="D37" s="180" t="s">
        <v>253</v>
      </c>
      <c r="E37" s="181">
        <v>11300</v>
      </c>
      <c r="F37" s="182">
        <f t="shared" si="0"/>
        <v>11300</v>
      </c>
    </row>
    <row r="38" spans="1:6" ht="75">
      <c r="A38" s="177">
        <v>29</v>
      </c>
      <c r="B38" s="178" t="s">
        <v>254</v>
      </c>
      <c r="C38" s="179">
        <v>49</v>
      </c>
      <c r="D38" s="180" t="s">
        <v>223</v>
      </c>
      <c r="E38" s="181">
        <v>43000</v>
      </c>
      <c r="F38" s="182">
        <f t="shared" si="0"/>
        <v>43000</v>
      </c>
    </row>
    <row r="39" spans="1:6" ht="90">
      <c r="A39" s="177">
        <v>30</v>
      </c>
      <c r="B39" s="178" t="s">
        <v>255</v>
      </c>
      <c r="C39" s="179">
        <v>50</v>
      </c>
      <c r="D39" s="180" t="s">
        <v>233</v>
      </c>
      <c r="E39" s="181">
        <v>17500</v>
      </c>
      <c r="F39" s="182">
        <f t="shared" si="0"/>
        <v>17500</v>
      </c>
    </row>
    <row r="40" spans="1:6" ht="30">
      <c r="A40" s="177">
        <v>31</v>
      </c>
      <c r="B40" s="178" t="s">
        <v>256</v>
      </c>
      <c r="C40" s="179">
        <v>51</v>
      </c>
      <c r="D40" s="180" t="s">
        <v>233</v>
      </c>
      <c r="E40" s="181">
        <v>17000</v>
      </c>
      <c r="F40" s="182">
        <f t="shared" si="0"/>
        <v>17000</v>
      </c>
    </row>
    <row r="41" spans="1:6" ht="75">
      <c r="A41" s="177">
        <v>32</v>
      </c>
      <c r="B41" s="178" t="s">
        <v>257</v>
      </c>
      <c r="C41" s="179">
        <v>52</v>
      </c>
      <c r="D41" s="180" t="s">
        <v>226</v>
      </c>
      <c r="E41" s="181">
        <v>160000</v>
      </c>
      <c r="F41" s="182">
        <f t="shared" si="0"/>
        <v>160000</v>
      </c>
    </row>
    <row r="42" spans="1:6" ht="45">
      <c r="A42" s="177">
        <v>33</v>
      </c>
      <c r="B42" s="178" t="s">
        <v>258</v>
      </c>
      <c r="C42" s="179">
        <v>53</v>
      </c>
      <c r="D42" s="180" t="s">
        <v>226</v>
      </c>
      <c r="E42" s="181">
        <v>26000</v>
      </c>
      <c r="F42" s="182">
        <f t="shared" si="0"/>
        <v>26000</v>
      </c>
    </row>
    <row r="43" spans="1:6" ht="60">
      <c r="A43" s="177">
        <v>34</v>
      </c>
      <c r="B43" s="178" t="s">
        <v>259</v>
      </c>
      <c r="C43" s="179">
        <v>54</v>
      </c>
      <c r="D43" s="180" t="s">
        <v>233</v>
      </c>
      <c r="E43" s="181">
        <v>39500</v>
      </c>
      <c r="F43" s="182">
        <f t="shared" si="0"/>
        <v>39500</v>
      </c>
    </row>
    <row r="44" spans="1:6" ht="45">
      <c r="A44" s="177">
        <v>35</v>
      </c>
      <c r="B44" s="178" t="s">
        <v>260</v>
      </c>
      <c r="C44" s="179">
        <v>55</v>
      </c>
      <c r="D44" s="180" t="s">
        <v>233</v>
      </c>
      <c r="E44" s="181">
        <v>16000</v>
      </c>
      <c r="F44" s="182">
        <f t="shared" si="0"/>
        <v>16000</v>
      </c>
    </row>
    <row r="45" spans="1:6" ht="30">
      <c r="A45" s="177">
        <v>36</v>
      </c>
      <c r="B45" s="178" t="s">
        <v>261</v>
      </c>
      <c r="C45" s="179">
        <v>56</v>
      </c>
      <c r="D45" s="180" t="s">
        <v>233</v>
      </c>
      <c r="E45" s="181">
        <v>17500</v>
      </c>
      <c r="F45" s="182">
        <f t="shared" si="0"/>
        <v>17500</v>
      </c>
    </row>
    <row r="46" spans="1:6" ht="90">
      <c r="A46" s="177">
        <v>37</v>
      </c>
      <c r="B46" s="178" t="s">
        <v>262</v>
      </c>
      <c r="C46" s="179">
        <v>59</v>
      </c>
      <c r="D46" s="180" t="s">
        <v>226</v>
      </c>
      <c r="E46" s="181">
        <v>175000</v>
      </c>
      <c r="F46" s="182">
        <f t="shared" si="0"/>
        <v>175000</v>
      </c>
    </row>
    <row r="47" spans="1:6" ht="60">
      <c r="A47" s="177">
        <v>38</v>
      </c>
      <c r="B47" s="178" t="s">
        <v>263</v>
      </c>
      <c r="C47" s="179">
        <v>60</v>
      </c>
      <c r="D47" s="180" t="s">
        <v>226</v>
      </c>
      <c r="E47" s="181">
        <v>73000</v>
      </c>
      <c r="F47" s="182">
        <f t="shared" si="0"/>
        <v>73000</v>
      </c>
    </row>
    <row r="48" spans="1:6" ht="60">
      <c r="A48" s="177">
        <v>39</v>
      </c>
      <c r="B48" s="178" t="s">
        <v>264</v>
      </c>
      <c r="C48" s="179">
        <v>61</v>
      </c>
      <c r="D48" s="180" t="s">
        <v>226</v>
      </c>
      <c r="E48" s="181">
        <v>70500</v>
      </c>
      <c r="F48" s="182">
        <f t="shared" si="0"/>
        <v>70500</v>
      </c>
    </row>
    <row r="49" spans="1:6" ht="30">
      <c r="A49" s="177">
        <v>40</v>
      </c>
      <c r="B49" s="178" t="s">
        <v>265</v>
      </c>
      <c r="C49" s="179">
        <v>63</v>
      </c>
      <c r="D49" s="180" t="s">
        <v>266</v>
      </c>
      <c r="E49" s="181">
        <v>25500</v>
      </c>
      <c r="F49" s="182">
        <f t="shared" si="0"/>
        <v>25500</v>
      </c>
    </row>
    <row r="50" spans="1:6" ht="30">
      <c r="A50" s="177">
        <v>41</v>
      </c>
      <c r="B50" s="178" t="s">
        <v>267</v>
      </c>
      <c r="C50" s="179">
        <v>64</v>
      </c>
      <c r="D50" s="180" t="s">
        <v>233</v>
      </c>
      <c r="E50" s="181">
        <v>16000</v>
      </c>
      <c r="F50" s="182">
        <f t="shared" si="0"/>
        <v>16000</v>
      </c>
    </row>
    <row r="51" spans="1:6" ht="45">
      <c r="A51" s="177">
        <v>42</v>
      </c>
      <c r="B51" s="178" t="s">
        <v>268</v>
      </c>
      <c r="C51" s="179">
        <v>65</v>
      </c>
      <c r="D51" s="180" t="s">
        <v>226</v>
      </c>
      <c r="E51" s="181">
        <v>26500</v>
      </c>
      <c r="F51" s="182">
        <f t="shared" si="0"/>
        <v>26500</v>
      </c>
    </row>
    <row r="52" spans="1:6" ht="45">
      <c r="A52" s="177">
        <v>43</v>
      </c>
      <c r="B52" s="178" t="s">
        <v>269</v>
      </c>
      <c r="C52" s="179">
        <v>66</v>
      </c>
      <c r="D52" s="180" t="s">
        <v>233</v>
      </c>
      <c r="E52" s="181">
        <v>12000</v>
      </c>
      <c r="F52" s="182">
        <f t="shared" si="0"/>
        <v>12000</v>
      </c>
    </row>
    <row r="53" spans="1:6" ht="30">
      <c r="A53" s="177">
        <v>44</v>
      </c>
      <c r="B53" s="178" t="s">
        <v>270</v>
      </c>
      <c r="C53" s="179">
        <v>67</v>
      </c>
      <c r="D53" s="180" t="s">
        <v>233</v>
      </c>
      <c r="E53" s="181">
        <v>29500</v>
      </c>
      <c r="F53" s="182">
        <f t="shared" si="0"/>
        <v>29500</v>
      </c>
    </row>
    <row r="54" spans="1:6" ht="60">
      <c r="A54" s="177">
        <v>45</v>
      </c>
      <c r="B54" s="178" t="s">
        <v>271</v>
      </c>
      <c r="C54" s="179">
        <v>68</v>
      </c>
      <c r="D54" s="180" t="s">
        <v>272</v>
      </c>
      <c r="E54" s="181">
        <v>56000</v>
      </c>
      <c r="F54" s="182">
        <f t="shared" si="0"/>
        <v>56000</v>
      </c>
    </row>
    <row r="55" spans="1:6" ht="45">
      <c r="A55" s="177">
        <v>46</v>
      </c>
      <c r="B55" s="178" t="s">
        <v>273</v>
      </c>
      <c r="C55" s="179">
        <v>69</v>
      </c>
      <c r="D55" s="180" t="s">
        <v>272</v>
      </c>
      <c r="E55" s="181">
        <v>23000</v>
      </c>
      <c r="F55" s="182">
        <f t="shared" si="0"/>
        <v>23000</v>
      </c>
    </row>
    <row r="56" spans="1:6" ht="30">
      <c r="A56" s="177">
        <v>47</v>
      </c>
      <c r="B56" s="178" t="s">
        <v>274</v>
      </c>
      <c r="C56" s="179">
        <v>70</v>
      </c>
      <c r="D56" s="180" t="s">
        <v>233</v>
      </c>
      <c r="E56" s="181">
        <v>17500</v>
      </c>
      <c r="F56" s="182">
        <f t="shared" si="0"/>
        <v>17500</v>
      </c>
    </row>
    <row r="57" spans="1:6" ht="60">
      <c r="A57" s="177">
        <v>48</v>
      </c>
      <c r="B57" s="178" t="s">
        <v>275</v>
      </c>
      <c r="C57" s="179">
        <v>71</v>
      </c>
      <c r="D57" s="180" t="s">
        <v>233</v>
      </c>
      <c r="E57" s="181">
        <v>46000</v>
      </c>
      <c r="F57" s="182">
        <f t="shared" si="0"/>
        <v>46000</v>
      </c>
    </row>
    <row r="58" spans="1:6" ht="60">
      <c r="A58" s="177">
        <v>49</v>
      </c>
      <c r="B58" s="178" t="s">
        <v>276</v>
      </c>
      <c r="C58" s="179">
        <v>72</v>
      </c>
      <c r="D58" s="180" t="s">
        <v>226</v>
      </c>
      <c r="E58" s="181">
        <v>61000</v>
      </c>
      <c r="F58" s="182">
        <f t="shared" si="0"/>
        <v>61000</v>
      </c>
    </row>
    <row r="59" spans="1:6" ht="30">
      <c r="A59" s="177">
        <v>50</v>
      </c>
      <c r="B59" s="178" t="s">
        <v>277</v>
      </c>
      <c r="C59" s="179">
        <v>73</v>
      </c>
      <c r="D59" s="180" t="s">
        <v>233</v>
      </c>
      <c r="E59" s="181">
        <v>12000</v>
      </c>
      <c r="F59" s="182">
        <f t="shared" si="0"/>
        <v>12000</v>
      </c>
    </row>
    <row r="60" spans="1:6" ht="30">
      <c r="A60" s="177">
        <v>51</v>
      </c>
      <c r="B60" s="178" t="s">
        <v>278</v>
      </c>
      <c r="C60" s="179">
        <v>74</v>
      </c>
      <c r="D60" s="180" t="s">
        <v>226</v>
      </c>
      <c r="E60" s="181">
        <v>131000</v>
      </c>
      <c r="F60" s="182">
        <f t="shared" si="0"/>
        <v>131000</v>
      </c>
    </row>
    <row r="61" spans="1:6" ht="45">
      <c r="A61" s="177">
        <v>52</v>
      </c>
      <c r="B61" s="178" t="s">
        <v>279</v>
      </c>
      <c r="C61" s="179">
        <v>75</v>
      </c>
      <c r="D61" s="180" t="s">
        <v>280</v>
      </c>
      <c r="E61" s="181">
        <v>12000</v>
      </c>
      <c r="F61" s="182">
        <f t="shared" si="0"/>
        <v>12000</v>
      </c>
    </row>
    <row r="62" spans="1:6" ht="45">
      <c r="A62" s="177">
        <v>53</v>
      </c>
      <c r="B62" s="178" t="s">
        <v>281</v>
      </c>
      <c r="C62" s="179">
        <v>76</v>
      </c>
      <c r="D62" s="180" t="s">
        <v>282</v>
      </c>
      <c r="E62" s="181">
        <v>24500</v>
      </c>
      <c r="F62" s="182">
        <f t="shared" si="0"/>
        <v>24500</v>
      </c>
    </row>
    <row r="63" spans="1:6" ht="45">
      <c r="A63" s="177">
        <v>54</v>
      </c>
      <c r="B63" s="178" t="s">
        <v>283</v>
      </c>
      <c r="C63" s="179">
        <v>77</v>
      </c>
      <c r="D63" s="180" t="s">
        <v>282</v>
      </c>
      <c r="E63" s="181">
        <v>29500</v>
      </c>
      <c r="F63" s="182">
        <f t="shared" si="0"/>
        <v>29500</v>
      </c>
    </row>
    <row r="64" spans="1:6" ht="60">
      <c r="A64" s="177">
        <v>55</v>
      </c>
      <c r="B64" s="178" t="s">
        <v>284</v>
      </c>
      <c r="C64" s="179">
        <v>79</v>
      </c>
      <c r="D64" s="180" t="s">
        <v>282</v>
      </c>
      <c r="E64" s="181">
        <v>29000</v>
      </c>
      <c r="F64" s="182">
        <f t="shared" si="0"/>
        <v>29000</v>
      </c>
    </row>
    <row r="65" spans="1:7" ht="60">
      <c r="A65" s="177">
        <v>56</v>
      </c>
      <c r="B65" s="178" t="s">
        <v>285</v>
      </c>
      <c r="C65" s="179">
        <v>80</v>
      </c>
      <c r="D65" s="180" t="s">
        <v>282</v>
      </c>
      <c r="E65" s="181">
        <v>34000</v>
      </c>
      <c r="F65" s="182">
        <f t="shared" si="0"/>
        <v>34000</v>
      </c>
    </row>
    <row r="66" spans="1:7" ht="45">
      <c r="A66" s="177">
        <v>57</v>
      </c>
      <c r="B66" s="178" t="s">
        <v>286</v>
      </c>
      <c r="C66" s="179">
        <v>84</v>
      </c>
      <c r="D66" s="180" t="s">
        <v>287</v>
      </c>
      <c r="E66" s="181">
        <v>42000</v>
      </c>
      <c r="F66" s="182">
        <f t="shared" si="0"/>
        <v>42000</v>
      </c>
    </row>
    <row r="67" spans="1:7" ht="75">
      <c r="A67" s="177">
        <v>58</v>
      </c>
      <c r="B67" s="178" t="s">
        <v>288</v>
      </c>
      <c r="C67" s="179">
        <v>86</v>
      </c>
      <c r="D67" s="180" t="s">
        <v>289</v>
      </c>
      <c r="E67" s="181">
        <v>48800</v>
      </c>
      <c r="F67" s="182">
        <f t="shared" si="0"/>
        <v>48800</v>
      </c>
    </row>
    <row r="68" spans="1:7" ht="30">
      <c r="A68" s="177">
        <v>59</v>
      </c>
      <c r="B68" s="178" t="s">
        <v>290</v>
      </c>
      <c r="C68" s="179">
        <v>87</v>
      </c>
      <c r="D68" s="180" t="s">
        <v>226</v>
      </c>
      <c r="E68" s="181">
        <v>135000</v>
      </c>
      <c r="F68" s="182">
        <f t="shared" si="0"/>
        <v>135000</v>
      </c>
    </row>
    <row r="69" spans="1:7" ht="30">
      <c r="A69" s="177">
        <v>60</v>
      </c>
      <c r="B69" s="178" t="s">
        <v>291</v>
      </c>
      <c r="C69" s="179">
        <v>88</v>
      </c>
      <c r="D69" s="180" t="s">
        <v>226</v>
      </c>
      <c r="E69" s="181">
        <v>25000</v>
      </c>
      <c r="F69" s="182">
        <f t="shared" si="0"/>
        <v>25000</v>
      </c>
    </row>
    <row r="70" spans="1:7" ht="30">
      <c r="A70" s="177">
        <v>61</v>
      </c>
      <c r="B70" s="178" t="s">
        <v>292</v>
      </c>
      <c r="C70" s="179">
        <v>89</v>
      </c>
      <c r="D70" s="180" t="s">
        <v>226</v>
      </c>
      <c r="E70" s="181">
        <v>14500</v>
      </c>
      <c r="F70" s="182">
        <f t="shared" si="0"/>
        <v>14500</v>
      </c>
    </row>
    <row r="71" spans="1:7" ht="75">
      <c r="A71" s="177">
        <v>62</v>
      </c>
      <c r="B71" s="178" t="s">
        <v>293</v>
      </c>
      <c r="C71" s="179">
        <v>90</v>
      </c>
      <c r="D71" s="180" t="s">
        <v>226</v>
      </c>
      <c r="E71" s="181">
        <v>146000</v>
      </c>
      <c r="F71" s="182">
        <f t="shared" si="0"/>
        <v>146000</v>
      </c>
    </row>
    <row r="72" spans="1:7" ht="75">
      <c r="A72" s="177">
        <v>63</v>
      </c>
      <c r="B72" s="178" t="s">
        <v>294</v>
      </c>
      <c r="C72" s="179">
        <v>91</v>
      </c>
      <c r="D72" s="180" t="s">
        <v>226</v>
      </c>
      <c r="E72" s="181">
        <v>70000</v>
      </c>
      <c r="F72" s="182">
        <f t="shared" si="0"/>
        <v>70000</v>
      </c>
    </row>
    <row r="73" spans="1:7" ht="45">
      <c r="A73" s="177">
        <v>64</v>
      </c>
      <c r="B73" s="178" t="s">
        <v>295</v>
      </c>
      <c r="C73" s="179">
        <v>92</v>
      </c>
      <c r="D73" s="180" t="s">
        <v>226</v>
      </c>
      <c r="E73" s="181">
        <v>97000</v>
      </c>
      <c r="F73" s="182">
        <f t="shared" si="0"/>
        <v>97000</v>
      </c>
    </row>
    <row r="74" spans="1:7" ht="45">
      <c r="A74" s="177">
        <v>65</v>
      </c>
      <c r="B74" s="178" t="s">
        <v>296</v>
      </c>
      <c r="C74" s="179">
        <v>93</v>
      </c>
      <c r="D74" s="180" t="s">
        <v>226</v>
      </c>
      <c r="E74" s="181">
        <v>273000</v>
      </c>
      <c r="F74" s="182">
        <f t="shared" si="0"/>
        <v>273000</v>
      </c>
    </row>
    <row r="75" spans="1:7" ht="45">
      <c r="A75" s="177">
        <v>66</v>
      </c>
      <c r="B75" s="178" t="s">
        <v>297</v>
      </c>
      <c r="C75" s="179">
        <v>94</v>
      </c>
      <c r="D75" s="180" t="s">
        <v>226</v>
      </c>
      <c r="E75" s="181">
        <v>75000</v>
      </c>
      <c r="F75" s="182">
        <f t="shared" ref="F75:F79" si="1">E75</f>
        <v>75000</v>
      </c>
    </row>
    <row r="76" spans="1:7" ht="45">
      <c r="A76" s="177">
        <v>67</v>
      </c>
      <c r="B76" s="178" t="s">
        <v>298</v>
      </c>
      <c r="C76" s="179">
        <v>95</v>
      </c>
      <c r="D76" s="180" t="s">
        <v>226</v>
      </c>
      <c r="E76" s="181">
        <v>59000</v>
      </c>
      <c r="F76" s="182">
        <f t="shared" si="1"/>
        <v>59000</v>
      </c>
    </row>
    <row r="77" spans="1:7" ht="75">
      <c r="A77" s="177">
        <v>68</v>
      </c>
      <c r="B77" s="178" t="s">
        <v>299</v>
      </c>
      <c r="C77" s="179">
        <v>96</v>
      </c>
      <c r="D77" s="180" t="s">
        <v>226</v>
      </c>
      <c r="E77" s="181">
        <v>163000</v>
      </c>
      <c r="F77" s="182">
        <f t="shared" si="1"/>
        <v>163000</v>
      </c>
    </row>
    <row r="78" spans="1:7" ht="45">
      <c r="A78" s="177">
        <v>69</v>
      </c>
      <c r="B78" s="178" t="s">
        <v>300</v>
      </c>
      <c r="C78" s="179">
        <v>97</v>
      </c>
      <c r="D78" s="180" t="s">
        <v>233</v>
      </c>
      <c r="E78" s="181">
        <v>39000</v>
      </c>
      <c r="F78" s="182">
        <f t="shared" si="1"/>
        <v>39000</v>
      </c>
    </row>
    <row r="79" spans="1:7" ht="45">
      <c r="A79" s="177">
        <v>70</v>
      </c>
      <c r="B79" s="178" t="s">
        <v>301</v>
      </c>
      <c r="C79" s="179">
        <v>98</v>
      </c>
      <c r="D79" s="180" t="s">
        <v>226</v>
      </c>
      <c r="E79" s="181">
        <v>15500</v>
      </c>
      <c r="F79" s="182">
        <f t="shared" si="1"/>
        <v>15500</v>
      </c>
      <c r="G79" s="183"/>
    </row>
    <row r="80" spans="1:7" ht="60">
      <c r="A80" s="177">
        <v>71</v>
      </c>
      <c r="B80" s="178" t="s">
        <v>302</v>
      </c>
      <c r="C80" s="179">
        <v>152</v>
      </c>
      <c r="D80" s="180" t="s">
        <v>226</v>
      </c>
      <c r="E80" s="181">
        <v>81000</v>
      </c>
      <c r="F80" s="182">
        <v>81000</v>
      </c>
    </row>
    <row r="81" spans="1:6" ht="30">
      <c r="A81" s="177">
        <v>72</v>
      </c>
      <c r="B81" s="184" t="s">
        <v>303</v>
      </c>
      <c r="C81" s="179">
        <v>153</v>
      </c>
      <c r="D81" s="180" t="s">
        <v>226</v>
      </c>
      <c r="E81" s="181">
        <v>26000</v>
      </c>
      <c r="F81" s="182">
        <v>26000</v>
      </c>
    </row>
    <row r="82" spans="1:6" ht="45">
      <c r="A82" s="177">
        <v>73</v>
      </c>
      <c r="B82" s="184" t="s">
        <v>304</v>
      </c>
      <c r="C82" s="179">
        <v>154</v>
      </c>
      <c r="D82" s="180" t="s">
        <v>305</v>
      </c>
      <c r="E82" s="181">
        <v>27000</v>
      </c>
      <c r="F82" s="182">
        <v>27000</v>
      </c>
    </row>
    <row r="83" spans="1:6" ht="30">
      <c r="A83" s="177">
        <v>74</v>
      </c>
      <c r="B83" s="184" t="s">
        <v>306</v>
      </c>
      <c r="C83" s="179">
        <v>155</v>
      </c>
      <c r="D83" s="180" t="s">
        <v>307</v>
      </c>
      <c r="E83" s="181">
        <v>12000</v>
      </c>
      <c r="F83" s="182">
        <v>12000</v>
      </c>
    </row>
    <row r="84" spans="1:6">
      <c r="A84" s="177">
        <v>75</v>
      </c>
      <c r="B84" s="184" t="s">
        <v>308</v>
      </c>
      <c r="C84" s="179">
        <v>156</v>
      </c>
      <c r="D84" s="180" t="s">
        <v>305</v>
      </c>
      <c r="E84" s="181">
        <v>32500</v>
      </c>
      <c r="F84" s="182">
        <v>32500</v>
      </c>
    </row>
    <row r="85" spans="1:6" ht="45">
      <c r="A85" s="177">
        <v>76</v>
      </c>
      <c r="B85" s="184" t="s">
        <v>309</v>
      </c>
      <c r="C85" s="179">
        <v>157</v>
      </c>
      <c r="D85" s="180" t="s">
        <v>310</v>
      </c>
      <c r="E85" s="181">
        <v>8500</v>
      </c>
      <c r="F85" s="182">
        <v>8500</v>
      </c>
    </row>
    <row r="86" spans="1:6" ht="45">
      <c r="A86" s="177">
        <v>77</v>
      </c>
      <c r="B86" s="178" t="s">
        <v>311</v>
      </c>
      <c r="C86" s="179">
        <v>158</v>
      </c>
      <c r="D86" s="180" t="s">
        <v>305</v>
      </c>
      <c r="E86" s="181">
        <v>13500</v>
      </c>
      <c r="F86" s="182">
        <v>13500</v>
      </c>
    </row>
    <row r="87" spans="1:6" ht="30">
      <c r="A87" s="177">
        <v>78</v>
      </c>
      <c r="B87" s="178" t="s">
        <v>312</v>
      </c>
      <c r="C87" s="179">
        <v>186</v>
      </c>
      <c r="D87" s="180" t="s">
        <v>313</v>
      </c>
      <c r="E87" s="181">
        <v>360000</v>
      </c>
      <c r="F87" s="182">
        <v>360000</v>
      </c>
    </row>
    <row r="88" spans="1:6" ht="60">
      <c r="A88" s="177">
        <v>79</v>
      </c>
      <c r="B88" s="178" t="s">
        <v>314</v>
      </c>
      <c r="C88" s="179">
        <v>187</v>
      </c>
      <c r="D88" s="185" t="s">
        <v>315</v>
      </c>
      <c r="E88" s="181">
        <v>98000</v>
      </c>
      <c r="F88" s="182">
        <v>98000</v>
      </c>
    </row>
    <row r="89" spans="1:6" ht="45">
      <c r="A89" s="177">
        <v>80</v>
      </c>
      <c r="B89" s="178" t="s">
        <v>316</v>
      </c>
      <c r="C89" s="179">
        <v>188</v>
      </c>
      <c r="D89" s="180" t="s">
        <v>313</v>
      </c>
      <c r="E89" s="181">
        <v>410000</v>
      </c>
      <c r="F89" s="182">
        <v>410000</v>
      </c>
    </row>
    <row r="90" spans="1:6">
      <c r="A90" s="177">
        <v>81</v>
      </c>
      <c r="B90" s="186" t="s">
        <v>317</v>
      </c>
      <c r="C90" s="179">
        <v>193</v>
      </c>
      <c r="D90" s="185" t="s">
        <v>226</v>
      </c>
      <c r="E90" s="179">
        <v>110000</v>
      </c>
      <c r="F90" s="187">
        <v>110000</v>
      </c>
    </row>
    <row r="91" spans="1:6" ht="30">
      <c r="A91" s="177">
        <v>82</v>
      </c>
      <c r="B91" s="178" t="s">
        <v>318</v>
      </c>
      <c r="C91" s="179">
        <v>194</v>
      </c>
      <c r="D91" s="185" t="s">
        <v>226</v>
      </c>
      <c r="E91" s="188">
        <v>140000</v>
      </c>
      <c r="F91" s="187">
        <v>140000</v>
      </c>
    </row>
    <row r="92" spans="1:6" ht="30">
      <c r="A92" s="177">
        <v>83</v>
      </c>
      <c r="B92" s="178" t="s">
        <v>319</v>
      </c>
      <c r="C92" s="179">
        <v>195</v>
      </c>
      <c r="D92" s="185" t="s">
        <v>226</v>
      </c>
      <c r="E92" s="188">
        <v>80000</v>
      </c>
      <c r="F92" s="187">
        <v>80000</v>
      </c>
    </row>
    <row r="93" spans="1:6" ht="30">
      <c r="A93" s="177">
        <v>84</v>
      </c>
      <c r="B93" s="178" t="s">
        <v>320</v>
      </c>
      <c r="C93" s="179">
        <v>196</v>
      </c>
      <c r="D93" s="185" t="s">
        <v>226</v>
      </c>
      <c r="E93" s="189">
        <v>50000</v>
      </c>
      <c r="F93" s="187">
        <v>50000</v>
      </c>
    </row>
    <row r="94" spans="1:6" ht="30">
      <c r="A94" s="177">
        <v>85</v>
      </c>
      <c r="B94" s="178" t="s">
        <v>321</v>
      </c>
      <c r="C94" s="179">
        <v>197</v>
      </c>
      <c r="D94" s="185" t="s">
        <v>305</v>
      </c>
      <c r="E94" s="179">
        <v>36000</v>
      </c>
      <c r="F94" s="187">
        <v>36000</v>
      </c>
    </row>
    <row r="95" spans="1:6" ht="30">
      <c r="A95" s="177">
        <v>86</v>
      </c>
      <c r="B95" s="178" t="s">
        <v>322</v>
      </c>
      <c r="C95" s="179">
        <v>198</v>
      </c>
      <c r="D95" s="185" t="s">
        <v>305</v>
      </c>
      <c r="E95" s="179">
        <v>70000</v>
      </c>
      <c r="F95" s="187">
        <v>70000</v>
      </c>
    </row>
    <row r="96" spans="1:6" ht="30">
      <c r="A96" s="177">
        <v>87</v>
      </c>
      <c r="B96" s="178" t="s">
        <v>323</v>
      </c>
      <c r="C96" s="179">
        <v>199</v>
      </c>
      <c r="D96" s="185" t="s">
        <v>305</v>
      </c>
      <c r="E96" s="179">
        <v>16000</v>
      </c>
      <c r="F96" s="187">
        <v>16000</v>
      </c>
    </row>
    <row r="97" spans="1:6" ht="30">
      <c r="A97" s="177">
        <v>88</v>
      </c>
      <c r="B97" s="178" t="s">
        <v>324</v>
      </c>
      <c r="C97" s="179">
        <v>200</v>
      </c>
      <c r="D97" s="185" t="s">
        <v>305</v>
      </c>
      <c r="E97" s="179">
        <v>20000</v>
      </c>
      <c r="F97" s="187">
        <v>20000</v>
      </c>
    </row>
    <row r="98" spans="1:6">
      <c r="A98" s="177">
        <v>89</v>
      </c>
      <c r="B98" s="178" t="s">
        <v>325</v>
      </c>
      <c r="C98" s="179">
        <v>201</v>
      </c>
      <c r="D98" s="185" t="s">
        <v>305</v>
      </c>
      <c r="E98" s="179">
        <v>30000</v>
      </c>
      <c r="F98" s="187">
        <v>30000</v>
      </c>
    </row>
    <row r="99" spans="1:6" ht="30">
      <c r="A99" s="177">
        <v>90</v>
      </c>
      <c r="B99" s="178" t="s">
        <v>326</v>
      </c>
      <c r="C99" s="179">
        <v>202</v>
      </c>
      <c r="D99" s="185" t="s">
        <v>226</v>
      </c>
      <c r="E99" s="179">
        <v>20000</v>
      </c>
      <c r="F99" s="187">
        <v>20000</v>
      </c>
    </row>
    <row r="100" spans="1:6" ht="30">
      <c r="A100" s="177">
        <v>91</v>
      </c>
      <c r="B100" s="178" t="s">
        <v>327</v>
      </c>
      <c r="C100" s="179">
        <v>203</v>
      </c>
      <c r="D100" s="185" t="s">
        <v>226</v>
      </c>
      <c r="E100" s="179">
        <v>50000</v>
      </c>
      <c r="F100" s="187">
        <v>50000</v>
      </c>
    </row>
    <row r="101" spans="1:6">
      <c r="A101" s="177">
        <v>92</v>
      </c>
      <c r="B101" s="178" t="s">
        <v>328</v>
      </c>
      <c r="C101" s="179">
        <v>204</v>
      </c>
      <c r="D101" s="185" t="s">
        <v>226</v>
      </c>
      <c r="E101" s="179">
        <v>11000</v>
      </c>
      <c r="F101" s="187">
        <v>11000</v>
      </c>
    </row>
    <row r="102" spans="1:6" ht="60">
      <c r="A102" s="177">
        <v>93</v>
      </c>
      <c r="B102" s="178" t="s">
        <v>329</v>
      </c>
      <c r="C102" s="179">
        <v>205</v>
      </c>
      <c r="D102" s="185" t="s">
        <v>226</v>
      </c>
      <c r="E102" s="179">
        <v>80000</v>
      </c>
      <c r="F102" s="187">
        <v>80000</v>
      </c>
    </row>
    <row r="103" spans="1:6" ht="30">
      <c r="A103" s="177">
        <v>94</v>
      </c>
      <c r="B103" s="178" t="s">
        <v>330</v>
      </c>
      <c r="C103" s="179">
        <v>206</v>
      </c>
      <c r="D103" s="185" t="s">
        <v>226</v>
      </c>
      <c r="E103" s="179">
        <v>65000</v>
      </c>
      <c r="F103" s="187">
        <v>65000</v>
      </c>
    </row>
    <row r="104" spans="1:6" ht="30">
      <c r="A104" s="177">
        <v>95</v>
      </c>
      <c r="B104" s="178" t="s">
        <v>331</v>
      </c>
      <c r="C104" s="179">
        <v>207</v>
      </c>
      <c r="D104" s="185" t="s">
        <v>226</v>
      </c>
      <c r="E104" s="179">
        <v>85000</v>
      </c>
      <c r="F104" s="187">
        <v>85000</v>
      </c>
    </row>
    <row r="105" spans="1:6">
      <c r="A105" s="177">
        <v>96</v>
      </c>
      <c r="B105" s="178" t="s">
        <v>332</v>
      </c>
      <c r="C105" s="179">
        <v>208</v>
      </c>
      <c r="D105" s="185" t="s">
        <v>305</v>
      </c>
      <c r="E105" s="179">
        <v>25000</v>
      </c>
      <c r="F105" s="187">
        <v>25000</v>
      </c>
    </row>
    <row r="106" spans="1:6" ht="30">
      <c r="A106" s="190">
        <v>97</v>
      </c>
      <c r="B106" s="178" t="s">
        <v>333</v>
      </c>
      <c r="C106" s="179">
        <v>209</v>
      </c>
      <c r="D106" s="185" t="s">
        <v>305</v>
      </c>
      <c r="E106" s="179">
        <v>4500</v>
      </c>
      <c r="F106" s="187">
        <v>4500</v>
      </c>
    </row>
    <row r="107" spans="1:6" ht="30">
      <c r="A107" s="190">
        <v>98</v>
      </c>
      <c r="B107" s="178" t="s">
        <v>334</v>
      </c>
      <c r="C107" s="179">
        <v>210</v>
      </c>
      <c r="D107" s="185" t="s">
        <v>305</v>
      </c>
      <c r="E107" s="179">
        <v>3500</v>
      </c>
      <c r="F107" s="187">
        <v>3500</v>
      </c>
    </row>
    <row r="108" spans="1:6" ht="30">
      <c r="A108" s="190">
        <v>99</v>
      </c>
      <c r="B108" s="178" t="s">
        <v>335</v>
      </c>
      <c r="C108" s="179">
        <v>211</v>
      </c>
      <c r="D108" s="185" t="s">
        <v>305</v>
      </c>
      <c r="E108" s="179">
        <v>1800</v>
      </c>
      <c r="F108" s="187">
        <v>1800</v>
      </c>
    </row>
    <row r="109" spans="1:6" ht="45">
      <c r="A109" s="190">
        <v>100</v>
      </c>
      <c r="B109" s="178" t="s">
        <v>336</v>
      </c>
      <c r="C109" s="179">
        <v>212</v>
      </c>
      <c r="D109" s="185" t="s">
        <v>253</v>
      </c>
      <c r="E109" s="179">
        <v>17000</v>
      </c>
      <c r="F109" s="187">
        <v>17000</v>
      </c>
    </row>
    <row r="110" spans="1:6" ht="75">
      <c r="A110" s="190">
        <v>101</v>
      </c>
      <c r="B110" s="191" t="s">
        <v>337</v>
      </c>
      <c r="C110" s="179">
        <v>213</v>
      </c>
      <c r="D110" s="185"/>
      <c r="E110" s="188"/>
      <c r="F110" s="187"/>
    </row>
    <row r="111" spans="1:6">
      <c r="A111" s="190" t="s">
        <v>338</v>
      </c>
      <c r="B111" s="182" t="s">
        <v>339</v>
      </c>
      <c r="C111" s="179" t="s">
        <v>340</v>
      </c>
      <c r="D111" s="185" t="s">
        <v>253</v>
      </c>
      <c r="E111" s="188">
        <v>65000</v>
      </c>
      <c r="F111" s="187">
        <v>65000</v>
      </c>
    </row>
    <row r="112" spans="1:6">
      <c r="A112" s="190" t="s">
        <v>341</v>
      </c>
      <c r="B112" s="182" t="s">
        <v>342</v>
      </c>
      <c r="C112" s="179" t="s">
        <v>343</v>
      </c>
      <c r="D112" s="185" t="s">
        <v>253</v>
      </c>
      <c r="E112" s="189">
        <v>70000</v>
      </c>
      <c r="F112" s="187">
        <v>70000</v>
      </c>
    </row>
    <row r="113" spans="1:6">
      <c r="A113" s="190" t="s">
        <v>344</v>
      </c>
      <c r="B113" s="182" t="s">
        <v>345</v>
      </c>
      <c r="C113" s="179" t="s">
        <v>346</v>
      </c>
      <c r="D113" s="185" t="s">
        <v>253</v>
      </c>
      <c r="E113" s="179">
        <v>70000</v>
      </c>
      <c r="F113" s="187">
        <v>70000</v>
      </c>
    </row>
    <row r="114" spans="1:6">
      <c r="A114" s="190" t="s">
        <v>347</v>
      </c>
      <c r="B114" s="182" t="s">
        <v>348</v>
      </c>
      <c r="C114" s="179" t="s">
        <v>349</v>
      </c>
      <c r="D114" s="185" t="s">
        <v>253</v>
      </c>
      <c r="E114" s="179">
        <v>80000</v>
      </c>
      <c r="F114" s="187">
        <v>80000</v>
      </c>
    </row>
    <row r="115" spans="1:6" ht="45">
      <c r="A115" s="190">
        <v>102</v>
      </c>
      <c r="B115" s="191" t="s">
        <v>350</v>
      </c>
      <c r="C115" s="179">
        <v>214</v>
      </c>
      <c r="D115" s="180"/>
      <c r="E115" s="179"/>
      <c r="F115" s="187"/>
    </row>
    <row r="116" spans="1:6">
      <c r="A116" s="190" t="s">
        <v>351</v>
      </c>
      <c r="B116" s="182" t="s">
        <v>352</v>
      </c>
      <c r="C116" s="179" t="s">
        <v>353</v>
      </c>
      <c r="D116" s="180" t="s">
        <v>253</v>
      </c>
      <c r="E116" s="179">
        <v>56000</v>
      </c>
      <c r="F116" s="187">
        <v>56000</v>
      </c>
    </row>
    <row r="117" spans="1:6">
      <c r="A117" s="190" t="s">
        <v>354</v>
      </c>
      <c r="B117" s="182" t="s">
        <v>355</v>
      </c>
      <c r="C117" s="179" t="s">
        <v>356</v>
      </c>
      <c r="D117" s="180" t="s">
        <v>253</v>
      </c>
      <c r="E117" s="179">
        <v>55000</v>
      </c>
      <c r="F117" s="187">
        <v>55000</v>
      </c>
    </row>
    <row r="118" spans="1:6">
      <c r="A118" s="190" t="s">
        <v>357</v>
      </c>
      <c r="B118" s="182" t="s">
        <v>358</v>
      </c>
      <c r="C118" s="179" t="s">
        <v>359</v>
      </c>
      <c r="D118" s="180" t="s">
        <v>253</v>
      </c>
      <c r="E118" s="179">
        <v>45000</v>
      </c>
      <c r="F118" s="187">
        <v>45000</v>
      </c>
    </row>
    <row r="119" spans="1:6">
      <c r="A119" s="190" t="s">
        <v>360</v>
      </c>
      <c r="B119" s="182" t="s">
        <v>342</v>
      </c>
      <c r="C119" s="179" t="s">
        <v>361</v>
      </c>
      <c r="D119" s="180" t="s">
        <v>253</v>
      </c>
      <c r="E119" s="179">
        <v>35000</v>
      </c>
      <c r="F119" s="187">
        <v>35000</v>
      </c>
    </row>
    <row r="120" spans="1:6">
      <c r="A120" s="190" t="s">
        <v>362</v>
      </c>
      <c r="B120" s="182" t="s">
        <v>363</v>
      </c>
      <c r="C120" s="179" t="s">
        <v>364</v>
      </c>
      <c r="D120" s="180" t="s">
        <v>253</v>
      </c>
      <c r="E120" s="179">
        <v>43000</v>
      </c>
      <c r="F120" s="187">
        <v>43000</v>
      </c>
    </row>
    <row r="121" spans="1:6" ht="60">
      <c r="A121" s="190">
        <v>103</v>
      </c>
      <c r="B121" s="191" t="s">
        <v>365</v>
      </c>
      <c r="C121" s="179">
        <v>215</v>
      </c>
      <c r="D121" s="180"/>
      <c r="E121" s="179"/>
      <c r="F121" s="187"/>
    </row>
    <row r="122" spans="1:6">
      <c r="A122" s="190" t="s">
        <v>366</v>
      </c>
      <c r="B122" s="182" t="s">
        <v>355</v>
      </c>
      <c r="C122" s="179" t="s">
        <v>367</v>
      </c>
      <c r="D122" s="180" t="s">
        <v>253</v>
      </c>
      <c r="E122" s="179">
        <v>88000</v>
      </c>
      <c r="F122" s="187">
        <v>88000</v>
      </c>
    </row>
    <row r="123" spans="1:6">
      <c r="A123" s="190" t="s">
        <v>368</v>
      </c>
      <c r="B123" s="182" t="s">
        <v>358</v>
      </c>
      <c r="C123" s="179" t="s">
        <v>369</v>
      </c>
      <c r="D123" s="180" t="s">
        <v>253</v>
      </c>
      <c r="E123" s="179">
        <v>70000</v>
      </c>
      <c r="F123" s="187">
        <v>70000</v>
      </c>
    </row>
    <row r="124" spans="1:6">
      <c r="A124" s="190" t="s">
        <v>370</v>
      </c>
      <c r="B124" s="182" t="s">
        <v>342</v>
      </c>
      <c r="C124" s="179" t="s">
        <v>371</v>
      </c>
      <c r="D124" s="180" t="s">
        <v>253</v>
      </c>
      <c r="E124" s="179">
        <v>56000</v>
      </c>
      <c r="F124" s="187">
        <v>56000</v>
      </c>
    </row>
    <row r="125" spans="1:6">
      <c r="A125" s="190" t="s">
        <v>372</v>
      </c>
      <c r="B125" s="182" t="s">
        <v>373</v>
      </c>
      <c r="C125" s="179" t="s">
        <v>374</v>
      </c>
      <c r="D125" s="180" t="s">
        <v>253</v>
      </c>
      <c r="E125" s="179">
        <v>55000</v>
      </c>
      <c r="F125" s="187">
        <v>55000</v>
      </c>
    </row>
    <row r="126" spans="1:6" ht="45">
      <c r="A126" s="190">
        <v>104</v>
      </c>
      <c r="B126" s="191" t="s">
        <v>375</v>
      </c>
      <c r="C126" s="179">
        <v>216</v>
      </c>
      <c r="D126" s="180"/>
      <c r="E126" s="179"/>
      <c r="F126" s="187"/>
    </row>
    <row r="127" spans="1:6">
      <c r="A127" s="190" t="s">
        <v>376</v>
      </c>
      <c r="B127" s="182" t="s">
        <v>352</v>
      </c>
      <c r="C127" s="179" t="s">
        <v>377</v>
      </c>
      <c r="D127" s="180" t="s">
        <v>305</v>
      </c>
      <c r="E127" s="179">
        <v>10000</v>
      </c>
      <c r="F127" s="187">
        <v>10000</v>
      </c>
    </row>
    <row r="128" spans="1:6">
      <c r="A128" s="190" t="s">
        <v>378</v>
      </c>
      <c r="B128" s="182" t="s">
        <v>355</v>
      </c>
      <c r="C128" s="179" t="s">
        <v>379</v>
      </c>
      <c r="D128" s="180" t="s">
        <v>305</v>
      </c>
      <c r="E128" s="179">
        <v>14000</v>
      </c>
      <c r="F128" s="187">
        <v>14000</v>
      </c>
    </row>
    <row r="129" spans="1:8">
      <c r="A129" s="190" t="s">
        <v>380</v>
      </c>
      <c r="B129" s="182" t="s">
        <v>342</v>
      </c>
      <c r="C129" s="179" t="s">
        <v>381</v>
      </c>
      <c r="D129" s="180" t="s">
        <v>305</v>
      </c>
      <c r="E129" s="188">
        <v>24000</v>
      </c>
      <c r="F129" s="187">
        <v>24000</v>
      </c>
    </row>
    <row r="130" spans="1:8" ht="120">
      <c r="A130" s="190">
        <v>105</v>
      </c>
      <c r="B130" s="178" t="s">
        <v>382</v>
      </c>
      <c r="C130" s="179">
        <v>226</v>
      </c>
      <c r="D130" s="180" t="s">
        <v>226</v>
      </c>
      <c r="E130" s="179">
        <v>145000</v>
      </c>
      <c r="F130" s="187">
        <v>145000</v>
      </c>
    </row>
    <row r="131" spans="1:8" ht="105">
      <c r="A131" s="190">
        <v>106</v>
      </c>
      <c r="B131" s="178" t="s">
        <v>383</v>
      </c>
      <c r="C131" s="179">
        <v>227</v>
      </c>
      <c r="D131" s="180" t="s">
        <v>226</v>
      </c>
      <c r="E131" s="179">
        <v>140000</v>
      </c>
      <c r="F131" s="187">
        <v>140000</v>
      </c>
    </row>
    <row r="132" spans="1:8" ht="90">
      <c r="A132" s="190">
        <v>107</v>
      </c>
      <c r="B132" s="178" t="s">
        <v>384</v>
      </c>
      <c r="C132" s="179">
        <v>228</v>
      </c>
      <c r="D132" s="180" t="s">
        <v>226</v>
      </c>
      <c r="E132" s="179">
        <v>143000</v>
      </c>
      <c r="F132" s="187">
        <v>143000</v>
      </c>
    </row>
    <row r="133" spans="1:8" ht="75">
      <c r="A133" s="190">
        <v>108</v>
      </c>
      <c r="B133" s="191" t="s">
        <v>385</v>
      </c>
      <c r="C133" s="179">
        <v>229</v>
      </c>
      <c r="D133" s="180" t="s">
        <v>253</v>
      </c>
      <c r="E133" s="179">
        <v>19000</v>
      </c>
      <c r="F133" s="187">
        <v>19000</v>
      </c>
    </row>
    <row r="134" spans="1:8" ht="30">
      <c r="A134" s="190">
        <v>109</v>
      </c>
      <c r="B134" s="191" t="s">
        <v>386</v>
      </c>
      <c r="C134" s="179">
        <v>230</v>
      </c>
      <c r="D134" s="180" t="s">
        <v>253</v>
      </c>
      <c r="E134" s="179">
        <v>8000</v>
      </c>
      <c r="F134" s="187">
        <v>8000</v>
      </c>
    </row>
    <row r="135" spans="1:8" ht="45">
      <c r="A135" s="190">
        <v>110</v>
      </c>
      <c r="B135" s="191" t="s">
        <v>387</v>
      </c>
      <c r="C135" s="179">
        <v>231</v>
      </c>
      <c r="D135" s="180" t="s">
        <v>226</v>
      </c>
      <c r="E135" s="179">
        <v>56000</v>
      </c>
      <c r="F135" s="187">
        <v>56000</v>
      </c>
    </row>
    <row r="136" spans="1:8">
      <c r="A136" t="s">
        <v>18</v>
      </c>
      <c r="F136" t="s">
        <v>19</v>
      </c>
    </row>
    <row r="137" spans="1:8" ht="18.75">
      <c r="E137" s="1" t="s">
        <v>33</v>
      </c>
      <c r="F137" s="1"/>
    </row>
    <row r="138" spans="1:8" ht="18.75">
      <c r="E138" s="1" t="s">
        <v>212</v>
      </c>
      <c r="F138" s="1"/>
    </row>
    <row r="139" spans="1:8" ht="18.75">
      <c r="E139" s="1" t="s">
        <v>213</v>
      </c>
      <c r="F139" s="1"/>
      <c r="H139" s="197"/>
    </row>
    <row r="140" spans="1:8" ht="15.75">
      <c r="E140" s="192" t="s">
        <v>388</v>
      </c>
    </row>
    <row r="141" spans="1:8" ht="18">
      <c r="A141" s="248" t="s">
        <v>214</v>
      </c>
      <c r="B141" s="248"/>
      <c r="C141" s="248"/>
      <c r="D141" s="248"/>
      <c r="E141" s="248"/>
      <c r="F141" s="248"/>
    </row>
    <row r="142" spans="1:8" ht="18">
      <c r="A142" s="244" t="s">
        <v>215</v>
      </c>
      <c r="B142" s="244"/>
      <c r="C142" s="244"/>
      <c r="D142" s="244"/>
      <c r="E142" s="244"/>
      <c r="F142" s="244"/>
    </row>
    <row r="143" spans="1:8" ht="18">
      <c r="A143" s="244" t="s">
        <v>389</v>
      </c>
      <c r="B143" s="244"/>
      <c r="C143" s="244"/>
      <c r="D143" s="244"/>
      <c r="E143" s="244"/>
      <c r="F143" s="244"/>
    </row>
    <row r="144" spans="1:8" ht="15.75">
      <c r="A144" s="245"/>
      <c r="B144" s="245"/>
      <c r="C144" s="245"/>
      <c r="D144" s="245"/>
      <c r="E144" s="245"/>
      <c r="F144" s="245"/>
    </row>
    <row r="145" spans="1:6" ht="30">
      <c r="A145" s="104" t="s">
        <v>217</v>
      </c>
      <c r="B145" s="104" t="s">
        <v>218</v>
      </c>
      <c r="C145" s="104" t="s">
        <v>219</v>
      </c>
      <c r="D145" s="104" t="s">
        <v>168</v>
      </c>
      <c r="E145" s="104" t="s">
        <v>390</v>
      </c>
      <c r="F145" s="104" t="s">
        <v>45</v>
      </c>
    </row>
    <row r="146" spans="1:6" ht="75">
      <c r="A146" s="104">
        <v>1</v>
      </c>
      <c r="B146" s="193" t="s">
        <v>391</v>
      </c>
      <c r="C146" s="194" t="s">
        <v>392</v>
      </c>
      <c r="D146" s="104" t="s">
        <v>393</v>
      </c>
      <c r="E146" s="103">
        <v>95969</v>
      </c>
      <c r="F146" s="189">
        <v>96000</v>
      </c>
    </row>
    <row r="147" spans="1:6" ht="45">
      <c r="A147" s="104">
        <v>2</v>
      </c>
      <c r="B147" s="193" t="s">
        <v>394</v>
      </c>
      <c r="C147" s="194" t="s">
        <v>395</v>
      </c>
      <c r="D147" s="104" t="s">
        <v>393</v>
      </c>
      <c r="E147" s="195">
        <v>32032</v>
      </c>
      <c r="F147" s="189">
        <v>32000</v>
      </c>
    </row>
    <row r="148" spans="1:6" ht="45">
      <c r="A148" s="104">
        <v>3</v>
      </c>
      <c r="B148" s="193" t="s">
        <v>396</v>
      </c>
      <c r="C148" s="194" t="s">
        <v>397</v>
      </c>
      <c r="D148" s="104" t="s">
        <v>233</v>
      </c>
      <c r="E148" s="195">
        <v>35235</v>
      </c>
      <c r="F148" s="189">
        <v>35200</v>
      </c>
    </row>
    <row r="149" spans="1:6" ht="60">
      <c r="A149" s="104">
        <v>4</v>
      </c>
      <c r="B149" s="193" t="s">
        <v>398</v>
      </c>
      <c r="C149" s="194" t="s">
        <v>399</v>
      </c>
      <c r="D149" s="104" t="s">
        <v>233</v>
      </c>
      <c r="E149" s="195">
        <v>44845</v>
      </c>
      <c r="F149" s="189">
        <v>44800</v>
      </c>
    </row>
    <row r="150" spans="1:6" ht="60">
      <c r="A150" s="104">
        <v>5</v>
      </c>
      <c r="B150" s="193" t="s">
        <v>400</v>
      </c>
      <c r="C150" s="194" t="s">
        <v>401</v>
      </c>
      <c r="D150" s="104" t="s">
        <v>233</v>
      </c>
      <c r="E150" s="195">
        <v>30964</v>
      </c>
      <c r="F150" s="189">
        <v>31000</v>
      </c>
    </row>
    <row r="151" spans="1:6" ht="45">
      <c r="A151" s="104">
        <v>6</v>
      </c>
      <c r="B151" s="193" t="s">
        <v>402</v>
      </c>
      <c r="C151" s="194" t="s">
        <v>403</v>
      </c>
      <c r="D151" s="104" t="s">
        <v>233</v>
      </c>
      <c r="E151" s="195">
        <v>44311</v>
      </c>
      <c r="F151" s="189">
        <v>44300</v>
      </c>
    </row>
    <row r="152" spans="1:6" ht="60">
      <c r="A152" s="104">
        <v>7</v>
      </c>
      <c r="B152" s="193" t="s">
        <v>404</v>
      </c>
      <c r="C152" s="194" t="s">
        <v>405</v>
      </c>
      <c r="D152" s="104" t="s">
        <v>233</v>
      </c>
      <c r="E152" s="195">
        <v>77945</v>
      </c>
      <c r="F152" s="189">
        <v>77900</v>
      </c>
    </row>
    <row r="153" spans="1:6" ht="45">
      <c r="A153" s="104">
        <v>8</v>
      </c>
      <c r="B153" s="193" t="s">
        <v>406</v>
      </c>
      <c r="C153" s="194" t="s">
        <v>407</v>
      </c>
      <c r="D153" s="103" t="s">
        <v>408</v>
      </c>
      <c r="E153" s="103">
        <v>47514</v>
      </c>
      <c r="F153" s="189">
        <v>47500</v>
      </c>
    </row>
    <row r="154" spans="1:6" ht="45">
      <c r="A154" s="104">
        <v>9</v>
      </c>
      <c r="B154" s="193" t="s">
        <v>409</v>
      </c>
      <c r="C154" s="194" t="s">
        <v>410</v>
      </c>
      <c r="D154" s="103" t="s">
        <v>411</v>
      </c>
      <c r="E154" s="100">
        <v>64064</v>
      </c>
      <c r="F154" s="189">
        <v>64000</v>
      </c>
    </row>
    <row r="155" spans="1:6" ht="45">
      <c r="A155" s="104">
        <v>10</v>
      </c>
      <c r="B155" s="193" t="s">
        <v>412</v>
      </c>
      <c r="C155" s="194" t="s">
        <v>413</v>
      </c>
      <c r="D155" s="103" t="s">
        <v>233</v>
      </c>
      <c r="E155" s="103">
        <v>75810</v>
      </c>
      <c r="F155" s="189">
        <v>75800</v>
      </c>
    </row>
    <row r="156" spans="1:6" ht="45">
      <c r="A156" s="104">
        <v>11</v>
      </c>
      <c r="B156" s="193" t="s">
        <v>414</v>
      </c>
      <c r="C156" s="194" t="s">
        <v>415</v>
      </c>
      <c r="D156" s="103" t="s">
        <v>233</v>
      </c>
      <c r="E156" s="103">
        <v>85419</v>
      </c>
      <c r="F156" s="189">
        <v>85400</v>
      </c>
    </row>
    <row r="157" spans="1:6" ht="45">
      <c r="A157" s="104">
        <v>12</v>
      </c>
      <c r="B157" s="193" t="s">
        <v>416</v>
      </c>
      <c r="C157" s="194" t="s">
        <v>417</v>
      </c>
      <c r="D157" s="103" t="s">
        <v>233</v>
      </c>
      <c r="E157" s="103">
        <v>103571</v>
      </c>
      <c r="F157" s="189">
        <v>103600</v>
      </c>
    </row>
    <row r="158" spans="1:6" ht="45">
      <c r="A158" s="104">
        <v>13</v>
      </c>
      <c r="B158" s="193" t="s">
        <v>418</v>
      </c>
      <c r="C158" s="194" t="s">
        <v>419</v>
      </c>
      <c r="D158" s="103" t="s">
        <v>420</v>
      </c>
      <c r="E158" s="103">
        <v>106240</v>
      </c>
      <c r="F158" s="189">
        <v>106200</v>
      </c>
    </row>
    <row r="159" spans="1:6" ht="45">
      <c r="A159" s="104">
        <v>14</v>
      </c>
      <c r="B159" s="193" t="s">
        <v>421</v>
      </c>
      <c r="C159" s="194" t="s">
        <v>422</v>
      </c>
      <c r="D159" s="104" t="s">
        <v>423</v>
      </c>
      <c r="E159" s="103">
        <v>26694</v>
      </c>
      <c r="F159" s="189">
        <v>26700</v>
      </c>
    </row>
    <row r="160" spans="1:6" ht="45">
      <c r="A160" s="104">
        <v>15</v>
      </c>
      <c r="B160" s="193" t="s">
        <v>424</v>
      </c>
      <c r="C160" s="194" t="s">
        <v>425</v>
      </c>
      <c r="D160" s="104" t="s">
        <v>423</v>
      </c>
      <c r="E160" s="103">
        <v>56590</v>
      </c>
      <c r="F160" s="189">
        <v>56600</v>
      </c>
    </row>
    <row r="161" spans="1:7" ht="25.5">
      <c r="A161" s="104">
        <v>16</v>
      </c>
      <c r="B161" s="196" t="s">
        <v>426</v>
      </c>
      <c r="C161" s="194" t="s">
        <v>427</v>
      </c>
      <c r="D161" s="104" t="s">
        <v>428</v>
      </c>
      <c r="E161" s="103">
        <v>54455</v>
      </c>
      <c r="F161" s="189">
        <v>54500</v>
      </c>
    </row>
    <row r="162" spans="1:7" ht="38.25">
      <c r="A162" s="104">
        <v>17</v>
      </c>
      <c r="B162" s="196" t="s">
        <v>429</v>
      </c>
      <c r="C162" s="194" t="s">
        <v>430</v>
      </c>
      <c r="D162" s="104" t="s">
        <v>233</v>
      </c>
      <c r="E162" s="103">
        <v>48582</v>
      </c>
      <c r="F162" s="189">
        <v>48600</v>
      </c>
    </row>
    <row r="163" spans="1:7" ht="45">
      <c r="A163" s="104">
        <v>18</v>
      </c>
      <c r="B163" s="193" t="s">
        <v>431</v>
      </c>
      <c r="C163" s="194" t="s">
        <v>432</v>
      </c>
      <c r="D163" s="104" t="s">
        <v>253</v>
      </c>
      <c r="E163" s="103">
        <v>9076</v>
      </c>
      <c r="F163" s="189">
        <v>9000</v>
      </c>
    </row>
    <row r="164" spans="1:7" ht="45">
      <c r="A164" s="104">
        <v>19</v>
      </c>
      <c r="B164" s="193" t="s">
        <v>433</v>
      </c>
      <c r="C164" s="194" t="s">
        <v>434</v>
      </c>
      <c r="D164" s="104" t="s">
        <v>253</v>
      </c>
      <c r="E164" s="103">
        <v>18152</v>
      </c>
      <c r="F164" s="189">
        <v>18100</v>
      </c>
    </row>
    <row r="165" spans="1:7" ht="45">
      <c r="A165" s="104">
        <v>20</v>
      </c>
      <c r="B165" s="193" t="s">
        <v>435</v>
      </c>
      <c r="C165" s="194" t="s">
        <v>436</v>
      </c>
      <c r="D165" s="104" t="s">
        <v>233</v>
      </c>
      <c r="E165" s="103">
        <v>3203</v>
      </c>
      <c r="F165" s="189">
        <v>3200</v>
      </c>
    </row>
    <row r="166" spans="1:7" ht="25.5">
      <c r="A166" s="104">
        <v>21</v>
      </c>
      <c r="B166" s="196" t="s">
        <v>437</v>
      </c>
      <c r="C166" s="194" t="s">
        <v>438</v>
      </c>
      <c r="D166" s="104" t="s">
        <v>233</v>
      </c>
      <c r="E166" s="103">
        <v>5873</v>
      </c>
      <c r="F166" s="189">
        <v>5900</v>
      </c>
    </row>
    <row r="167" spans="1:7" ht="25.5">
      <c r="A167" s="104">
        <v>22</v>
      </c>
      <c r="B167" s="196" t="s">
        <v>439</v>
      </c>
      <c r="C167" s="194" t="s">
        <v>440</v>
      </c>
      <c r="D167" s="104" t="s">
        <v>233</v>
      </c>
      <c r="E167" s="103">
        <v>22423</v>
      </c>
      <c r="F167" s="189">
        <v>22400</v>
      </c>
      <c r="G167" s="197"/>
    </row>
    <row r="168" spans="1:7" ht="76.5">
      <c r="A168" s="198">
        <v>23</v>
      </c>
      <c r="B168" s="196" t="s">
        <v>441</v>
      </c>
      <c r="C168" s="199" t="s">
        <v>442</v>
      </c>
      <c r="D168" s="104" t="s">
        <v>443</v>
      </c>
      <c r="E168" s="103">
        <v>261596</v>
      </c>
      <c r="F168" s="189">
        <v>261600</v>
      </c>
      <c r="G168" s="197"/>
    </row>
    <row r="169" spans="1:7" ht="63.75">
      <c r="A169" s="104">
        <v>24</v>
      </c>
      <c r="B169" s="196" t="s">
        <v>444</v>
      </c>
      <c r="C169" s="200" t="s">
        <v>445</v>
      </c>
      <c r="D169" s="200" t="s">
        <v>446</v>
      </c>
      <c r="E169" s="103">
        <v>69403</v>
      </c>
      <c r="F169" s="189">
        <v>69400</v>
      </c>
    </row>
    <row r="170" spans="1:7" ht="114.75">
      <c r="A170" s="104">
        <v>25</v>
      </c>
      <c r="B170" s="196" t="s">
        <v>447</v>
      </c>
      <c r="C170" s="200" t="s">
        <v>448</v>
      </c>
      <c r="D170" s="201" t="s">
        <v>449</v>
      </c>
      <c r="E170" s="103">
        <v>96097</v>
      </c>
      <c r="F170" s="189">
        <v>96100</v>
      </c>
    </row>
    <row r="171" spans="1:7" ht="38.25">
      <c r="A171" s="104">
        <v>26</v>
      </c>
      <c r="B171" s="196" t="s">
        <v>450</v>
      </c>
      <c r="C171" s="200" t="s">
        <v>451</v>
      </c>
      <c r="D171" s="200" t="s">
        <v>233</v>
      </c>
      <c r="E171" s="103">
        <v>133468</v>
      </c>
      <c r="F171" s="189">
        <v>133500</v>
      </c>
    </row>
    <row r="172" spans="1:7" ht="38.25">
      <c r="A172" s="104">
        <v>27</v>
      </c>
      <c r="B172" s="196" t="s">
        <v>452</v>
      </c>
      <c r="C172" s="200" t="s">
        <v>453</v>
      </c>
      <c r="D172" s="200" t="s">
        <v>233</v>
      </c>
      <c r="E172" s="103">
        <v>154822</v>
      </c>
      <c r="F172" s="189">
        <v>154800</v>
      </c>
    </row>
    <row r="173" spans="1:7" ht="76.5">
      <c r="A173" s="104">
        <v>28</v>
      </c>
      <c r="B173" s="196" t="s">
        <v>454</v>
      </c>
      <c r="C173" s="200" t="s">
        <v>455</v>
      </c>
      <c r="D173" s="201" t="s">
        <v>226</v>
      </c>
      <c r="E173" s="103">
        <v>160161</v>
      </c>
      <c r="F173" s="189">
        <v>160200</v>
      </c>
    </row>
    <row r="174" spans="1:7" ht="38.25">
      <c r="A174" s="104">
        <v>29</v>
      </c>
      <c r="B174" s="196" t="s">
        <v>456</v>
      </c>
      <c r="C174" s="200" t="s">
        <v>457</v>
      </c>
      <c r="D174" s="201" t="s">
        <v>233</v>
      </c>
      <c r="E174" s="103">
        <v>21355</v>
      </c>
      <c r="F174" s="189">
        <v>21300</v>
      </c>
    </row>
    <row r="175" spans="1:7" ht="25.5">
      <c r="A175" s="104">
        <v>30</v>
      </c>
      <c r="B175" s="196" t="s">
        <v>458</v>
      </c>
      <c r="C175" s="200" t="s">
        <v>459</v>
      </c>
      <c r="D175" s="201" t="s">
        <v>460</v>
      </c>
      <c r="E175" s="103">
        <v>26160</v>
      </c>
      <c r="F175" s="189">
        <v>26200</v>
      </c>
    </row>
    <row r="176" spans="1:7" ht="51">
      <c r="A176" s="104">
        <v>31</v>
      </c>
      <c r="B176" s="196" t="s">
        <v>461</v>
      </c>
      <c r="C176" s="200" t="s">
        <v>462</v>
      </c>
      <c r="D176" s="201" t="s">
        <v>460</v>
      </c>
      <c r="E176" s="103">
        <v>37371</v>
      </c>
      <c r="F176" s="189">
        <v>37400</v>
      </c>
    </row>
    <row r="177" spans="1:6" ht="51">
      <c r="A177" s="104">
        <v>32</v>
      </c>
      <c r="B177" s="196" t="s">
        <v>463</v>
      </c>
      <c r="C177" s="200" t="s">
        <v>464</v>
      </c>
      <c r="D177" s="201" t="s">
        <v>253</v>
      </c>
      <c r="E177" s="103">
        <v>26694</v>
      </c>
      <c r="F177" s="189">
        <v>26700</v>
      </c>
    </row>
    <row r="178" spans="1:6" ht="25.5">
      <c r="A178" s="104">
        <v>33</v>
      </c>
      <c r="B178" s="196" t="s">
        <v>465</v>
      </c>
      <c r="C178" s="200" t="s">
        <v>466</v>
      </c>
      <c r="D178" s="201" t="s">
        <v>226</v>
      </c>
      <c r="E178" s="103">
        <v>43777</v>
      </c>
      <c r="F178" s="189">
        <v>43800</v>
      </c>
    </row>
    <row r="179" spans="1:6" ht="38.25">
      <c r="A179" s="104">
        <v>34</v>
      </c>
      <c r="B179" s="196" t="s">
        <v>467</v>
      </c>
      <c r="C179" s="200" t="s">
        <v>468</v>
      </c>
      <c r="D179" s="201" t="s">
        <v>469</v>
      </c>
      <c r="E179" s="103">
        <v>154822</v>
      </c>
      <c r="F179" s="189">
        <v>154800</v>
      </c>
    </row>
    <row r="180" spans="1:6" ht="51">
      <c r="A180" s="104">
        <v>35</v>
      </c>
      <c r="B180" s="196" t="s">
        <v>470</v>
      </c>
      <c r="C180" s="200" t="s">
        <v>471</v>
      </c>
      <c r="D180" s="201" t="s">
        <v>233</v>
      </c>
      <c r="E180" s="103">
        <v>53387</v>
      </c>
      <c r="F180" s="189">
        <v>53400</v>
      </c>
    </row>
    <row r="181" spans="1:6" ht="38.25">
      <c r="A181" s="104">
        <v>36</v>
      </c>
      <c r="B181" s="196" t="s">
        <v>472</v>
      </c>
      <c r="C181" s="200" t="s">
        <v>473</v>
      </c>
      <c r="D181" s="201" t="s">
        <v>474</v>
      </c>
      <c r="E181" s="103">
        <v>98766</v>
      </c>
      <c r="F181" s="189">
        <v>98800</v>
      </c>
    </row>
    <row r="182" spans="1:6" ht="38.25">
      <c r="A182" s="104">
        <v>37</v>
      </c>
      <c r="B182" s="196" t="s">
        <v>475</v>
      </c>
      <c r="C182" s="200" t="s">
        <v>476</v>
      </c>
      <c r="D182" s="201" t="s">
        <v>474</v>
      </c>
      <c r="E182" s="103">
        <v>80081</v>
      </c>
      <c r="F182" s="189">
        <v>80000</v>
      </c>
    </row>
    <row r="183" spans="1:6" ht="38.25">
      <c r="A183" s="104">
        <v>38</v>
      </c>
      <c r="B183" s="196" t="s">
        <v>477</v>
      </c>
      <c r="C183" s="200" t="s">
        <v>478</v>
      </c>
      <c r="D183" s="200" t="s">
        <v>233</v>
      </c>
      <c r="E183" s="103">
        <v>85419</v>
      </c>
      <c r="F183" s="189">
        <v>85400</v>
      </c>
    </row>
    <row r="184" spans="1:6" ht="51">
      <c r="A184" s="104">
        <v>39</v>
      </c>
      <c r="B184" s="196" t="s">
        <v>479</v>
      </c>
      <c r="C184" s="200" t="s">
        <v>480</v>
      </c>
      <c r="D184" s="200" t="s">
        <v>233</v>
      </c>
      <c r="E184" s="103">
        <v>58726</v>
      </c>
      <c r="F184" s="189">
        <v>58700</v>
      </c>
    </row>
    <row r="185" spans="1:6" ht="45">
      <c r="A185" s="198">
        <v>40</v>
      </c>
      <c r="B185" s="178" t="s">
        <v>481</v>
      </c>
      <c r="C185" s="202" t="s">
        <v>482</v>
      </c>
      <c r="D185" s="203" t="s">
        <v>253</v>
      </c>
      <c r="E185" s="179">
        <v>19753</v>
      </c>
      <c r="F185" s="189">
        <v>19800</v>
      </c>
    </row>
    <row r="186" spans="1:6" ht="45">
      <c r="A186" s="198">
        <v>41</v>
      </c>
      <c r="B186" s="178" t="s">
        <v>483</v>
      </c>
      <c r="C186" s="202" t="s">
        <v>484</v>
      </c>
      <c r="D186" s="203" t="s">
        <v>253</v>
      </c>
      <c r="E186" s="179">
        <v>28295</v>
      </c>
      <c r="F186" s="189">
        <v>28300</v>
      </c>
    </row>
    <row r="187" spans="1:6" ht="45">
      <c r="A187" s="198">
        <v>42</v>
      </c>
      <c r="B187" s="178" t="s">
        <v>485</v>
      </c>
      <c r="C187" s="202" t="s">
        <v>486</v>
      </c>
      <c r="D187" s="203" t="s">
        <v>253</v>
      </c>
      <c r="E187" s="179">
        <v>17618</v>
      </c>
      <c r="F187" s="189">
        <v>17600</v>
      </c>
    </row>
    <row r="188" spans="1:6" ht="75">
      <c r="A188" s="198">
        <v>43</v>
      </c>
      <c r="B188" s="191" t="s">
        <v>487</v>
      </c>
      <c r="C188" s="202" t="s">
        <v>488</v>
      </c>
      <c r="D188" s="203" t="s">
        <v>411</v>
      </c>
      <c r="E188" s="179"/>
      <c r="F188" s="189"/>
    </row>
    <row r="189" spans="1:6">
      <c r="A189" s="198" t="s">
        <v>489</v>
      </c>
      <c r="B189" s="204" t="s">
        <v>490</v>
      </c>
      <c r="C189" s="202" t="s">
        <v>491</v>
      </c>
      <c r="D189" s="203"/>
      <c r="E189" s="179">
        <v>23973</v>
      </c>
      <c r="F189" s="189">
        <v>24000</v>
      </c>
    </row>
    <row r="190" spans="1:6">
      <c r="A190" s="198" t="s">
        <v>492</v>
      </c>
      <c r="B190" s="178" t="s">
        <v>493</v>
      </c>
      <c r="C190" s="202" t="s">
        <v>494</v>
      </c>
      <c r="D190" s="203"/>
      <c r="E190" s="179"/>
      <c r="F190" s="189"/>
    </row>
    <row r="191" spans="1:6">
      <c r="A191" s="198" t="s">
        <v>495</v>
      </c>
      <c r="B191" s="191" t="s">
        <v>496</v>
      </c>
      <c r="C191" s="202" t="s">
        <v>497</v>
      </c>
      <c r="D191" s="203"/>
      <c r="E191" s="179">
        <v>25817</v>
      </c>
      <c r="F191" s="189">
        <v>25800</v>
      </c>
    </row>
    <row r="192" spans="1:6">
      <c r="A192" s="198" t="s">
        <v>498</v>
      </c>
      <c r="B192" s="205" t="s">
        <v>499</v>
      </c>
      <c r="C192" s="202" t="s">
        <v>500</v>
      </c>
      <c r="D192" s="203"/>
      <c r="E192" s="179">
        <v>40569</v>
      </c>
      <c r="F192" s="189">
        <v>40600</v>
      </c>
    </row>
    <row r="193" spans="1:6">
      <c r="A193" s="198" t="s">
        <v>501</v>
      </c>
      <c r="B193" s="178" t="s">
        <v>502</v>
      </c>
      <c r="C193" s="179" t="s">
        <v>503</v>
      </c>
      <c r="D193" s="203"/>
      <c r="E193" s="179"/>
      <c r="F193" s="189"/>
    </row>
    <row r="194" spans="1:6">
      <c r="A194" s="198" t="s">
        <v>504</v>
      </c>
      <c r="B194" s="191" t="s">
        <v>496</v>
      </c>
      <c r="C194" s="179" t="s">
        <v>505</v>
      </c>
      <c r="D194" s="203"/>
      <c r="E194" s="179">
        <v>27046</v>
      </c>
      <c r="F194" s="189">
        <v>27000</v>
      </c>
    </row>
    <row r="195" spans="1:6">
      <c r="A195" s="198" t="s">
        <v>506</v>
      </c>
      <c r="B195" s="178" t="s">
        <v>507</v>
      </c>
      <c r="C195" s="179" t="s">
        <v>508</v>
      </c>
      <c r="D195" s="203"/>
      <c r="E195" s="179"/>
      <c r="F195" s="189"/>
    </row>
    <row r="196" spans="1:6">
      <c r="A196" s="198" t="s">
        <v>509</v>
      </c>
      <c r="B196" s="205" t="s">
        <v>496</v>
      </c>
      <c r="C196" s="179" t="s">
        <v>510</v>
      </c>
      <c r="D196" s="203"/>
      <c r="E196" s="179">
        <v>31349</v>
      </c>
      <c r="F196" s="189">
        <v>31300</v>
      </c>
    </row>
    <row r="197" spans="1:6" ht="30">
      <c r="A197" s="198">
        <v>44</v>
      </c>
      <c r="B197" s="191" t="s">
        <v>511</v>
      </c>
      <c r="C197" s="179" t="s">
        <v>512</v>
      </c>
      <c r="D197" s="203" t="s">
        <v>513</v>
      </c>
      <c r="E197" s="179">
        <v>161663</v>
      </c>
      <c r="F197" s="189">
        <v>161700</v>
      </c>
    </row>
    <row r="198" spans="1:6" ht="30">
      <c r="A198" s="198">
        <v>45</v>
      </c>
      <c r="B198" s="178" t="s">
        <v>514</v>
      </c>
      <c r="C198" s="179" t="s">
        <v>515</v>
      </c>
      <c r="D198" s="203" t="s">
        <v>513</v>
      </c>
      <c r="E198" s="179">
        <v>175186</v>
      </c>
      <c r="F198" s="189">
        <v>175200</v>
      </c>
    </row>
    <row r="199" spans="1:6" ht="30">
      <c r="A199" s="198">
        <v>46</v>
      </c>
      <c r="B199" s="178" t="s">
        <v>516</v>
      </c>
      <c r="C199" s="179" t="s">
        <v>517</v>
      </c>
      <c r="D199" s="203" t="s">
        <v>253</v>
      </c>
      <c r="E199" s="179"/>
      <c r="F199" s="189"/>
    </row>
    <row r="200" spans="1:6">
      <c r="A200" s="198" t="s">
        <v>518</v>
      </c>
      <c r="B200" s="178" t="s">
        <v>519</v>
      </c>
      <c r="C200" s="179" t="s">
        <v>520</v>
      </c>
      <c r="D200" s="203"/>
      <c r="E200" s="179">
        <v>17826</v>
      </c>
      <c r="F200" s="189">
        <v>17800</v>
      </c>
    </row>
    <row r="201" spans="1:6">
      <c r="A201" s="198" t="s">
        <v>521</v>
      </c>
      <c r="B201" s="178" t="s">
        <v>522</v>
      </c>
      <c r="C201" s="179" t="s">
        <v>523</v>
      </c>
      <c r="D201" s="203"/>
      <c r="E201" s="179">
        <v>7376</v>
      </c>
      <c r="F201" s="189">
        <v>7400</v>
      </c>
    </row>
    <row r="202" spans="1:6" ht="30">
      <c r="A202" s="198">
        <v>47</v>
      </c>
      <c r="B202" s="178" t="s">
        <v>524</v>
      </c>
      <c r="C202" s="206" t="s">
        <v>525</v>
      </c>
      <c r="D202" s="203" t="s">
        <v>253</v>
      </c>
      <c r="E202" s="179">
        <v>1602</v>
      </c>
      <c r="F202" s="189">
        <v>1600</v>
      </c>
    </row>
    <row r="203" spans="1:6" ht="30">
      <c r="A203" s="198">
        <v>48</v>
      </c>
      <c r="B203" s="178" t="s">
        <v>526</v>
      </c>
      <c r="C203" s="206" t="s">
        <v>527</v>
      </c>
      <c r="D203" s="203" t="s">
        <v>253</v>
      </c>
      <c r="E203" s="179">
        <v>8542</v>
      </c>
      <c r="F203" s="189">
        <v>8500</v>
      </c>
    </row>
    <row r="204" spans="1:6" ht="45">
      <c r="A204" s="198">
        <v>49</v>
      </c>
      <c r="B204" s="178" t="s">
        <v>528</v>
      </c>
      <c r="C204" s="206" t="s">
        <v>529</v>
      </c>
      <c r="D204" s="203" t="s">
        <v>233</v>
      </c>
      <c r="E204" s="179">
        <v>71304</v>
      </c>
      <c r="F204" s="189">
        <v>71300</v>
      </c>
    </row>
    <row r="205" spans="1:6" ht="30">
      <c r="A205" s="198">
        <v>50</v>
      </c>
      <c r="B205" s="191" t="s">
        <v>530</v>
      </c>
      <c r="C205" s="206" t="s">
        <v>531</v>
      </c>
      <c r="D205" s="203" t="s">
        <v>233</v>
      </c>
      <c r="E205" s="179">
        <v>2135</v>
      </c>
      <c r="F205" s="189">
        <v>2100</v>
      </c>
    </row>
    <row r="206" spans="1:6" ht="30">
      <c r="A206" s="198">
        <v>51</v>
      </c>
      <c r="B206" s="178" t="s">
        <v>532</v>
      </c>
      <c r="C206" s="206" t="s">
        <v>533</v>
      </c>
      <c r="D206" s="203" t="s">
        <v>253</v>
      </c>
      <c r="E206" s="179">
        <v>15367</v>
      </c>
      <c r="F206" s="189">
        <v>15400</v>
      </c>
    </row>
    <row r="207" spans="1:6" ht="30">
      <c r="A207" s="179">
        <v>52</v>
      </c>
      <c r="B207" s="178" t="s">
        <v>534</v>
      </c>
      <c r="C207" s="206" t="s">
        <v>535</v>
      </c>
      <c r="D207" s="203" t="s">
        <v>233</v>
      </c>
      <c r="E207" s="179">
        <v>10144</v>
      </c>
      <c r="F207" s="189">
        <v>10100</v>
      </c>
    </row>
    <row r="208" spans="1:6" ht="45">
      <c r="A208" s="179">
        <v>53</v>
      </c>
      <c r="B208" s="178" t="s">
        <v>536</v>
      </c>
      <c r="C208" s="206" t="s">
        <v>537</v>
      </c>
      <c r="D208" s="203" t="s">
        <v>233</v>
      </c>
      <c r="E208" s="179">
        <v>534</v>
      </c>
      <c r="F208" s="189">
        <v>500</v>
      </c>
    </row>
    <row r="209" spans="1:6" ht="60">
      <c r="A209" s="179">
        <v>54</v>
      </c>
      <c r="B209" s="178" t="s">
        <v>538</v>
      </c>
      <c r="C209" s="206" t="s">
        <v>539</v>
      </c>
      <c r="D209" s="203" t="s">
        <v>411</v>
      </c>
      <c r="E209" s="179"/>
      <c r="F209" s="189"/>
    </row>
    <row r="210" spans="1:6">
      <c r="A210" s="179" t="s">
        <v>540</v>
      </c>
      <c r="B210" s="178" t="s">
        <v>541</v>
      </c>
      <c r="C210" s="179" t="s">
        <v>542</v>
      </c>
      <c r="D210" s="203"/>
      <c r="E210" s="179">
        <v>137690</v>
      </c>
      <c r="F210" s="189">
        <v>137700</v>
      </c>
    </row>
    <row r="211" spans="1:6">
      <c r="A211" s="179" t="s">
        <v>543</v>
      </c>
      <c r="B211" s="178" t="s">
        <v>544</v>
      </c>
      <c r="C211" s="179" t="s">
        <v>545</v>
      </c>
      <c r="D211" s="203"/>
      <c r="E211" s="179">
        <v>279683</v>
      </c>
      <c r="F211" s="189">
        <v>279700</v>
      </c>
    </row>
    <row r="212" spans="1:6" ht="60">
      <c r="A212" s="179">
        <v>55</v>
      </c>
      <c r="B212" s="178" t="s">
        <v>546</v>
      </c>
      <c r="C212" s="206" t="s">
        <v>547</v>
      </c>
      <c r="D212" s="203"/>
      <c r="E212" s="179">
        <v>78065</v>
      </c>
      <c r="F212" s="189">
        <v>78100</v>
      </c>
    </row>
    <row r="213" spans="1:6" ht="30">
      <c r="A213" s="179">
        <v>56</v>
      </c>
      <c r="B213" s="178" t="s">
        <v>548</v>
      </c>
      <c r="C213" s="206" t="s">
        <v>549</v>
      </c>
      <c r="D213" s="203"/>
      <c r="E213" s="179">
        <v>3737</v>
      </c>
      <c r="F213" s="189">
        <v>3700</v>
      </c>
    </row>
    <row r="214" spans="1:6" ht="75">
      <c r="A214" s="179">
        <v>57</v>
      </c>
      <c r="B214" s="191" t="s">
        <v>550</v>
      </c>
      <c r="C214" s="206" t="s">
        <v>551</v>
      </c>
      <c r="D214" s="203" t="s">
        <v>552</v>
      </c>
      <c r="E214" s="179"/>
      <c r="F214" s="189"/>
    </row>
    <row r="215" spans="1:6">
      <c r="A215" s="179" t="s">
        <v>553</v>
      </c>
      <c r="B215" s="178" t="s">
        <v>554</v>
      </c>
      <c r="C215" s="179" t="s">
        <v>555</v>
      </c>
      <c r="D215" s="203"/>
      <c r="E215" s="179">
        <v>68845</v>
      </c>
      <c r="F215" s="189">
        <v>68800</v>
      </c>
    </row>
    <row r="216" spans="1:6">
      <c r="A216" s="179" t="s">
        <v>556</v>
      </c>
      <c r="B216" s="178" t="s">
        <v>557</v>
      </c>
      <c r="C216" s="179" t="s">
        <v>558</v>
      </c>
      <c r="D216" s="203"/>
      <c r="E216" s="179">
        <v>67616</v>
      </c>
      <c r="F216" s="189">
        <v>67600</v>
      </c>
    </row>
    <row r="217" spans="1:6" ht="90">
      <c r="A217" s="179">
        <v>58</v>
      </c>
      <c r="B217" s="178" t="s">
        <v>559</v>
      </c>
      <c r="C217" s="179" t="s">
        <v>560</v>
      </c>
      <c r="D217" s="203" t="s">
        <v>552</v>
      </c>
      <c r="E217" s="179">
        <v>94662</v>
      </c>
      <c r="F217" s="189">
        <v>94700</v>
      </c>
    </row>
    <row r="218" spans="1:6" ht="45">
      <c r="A218" s="179">
        <v>59</v>
      </c>
      <c r="B218" s="191" t="s">
        <v>561</v>
      </c>
      <c r="C218" s="179" t="s">
        <v>562</v>
      </c>
      <c r="D218" s="203" t="s">
        <v>226</v>
      </c>
      <c r="E218" s="179"/>
      <c r="F218" s="189"/>
    </row>
    <row r="219" spans="1:6">
      <c r="A219" s="179" t="s">
        <v>563</v>
      </c>
      <c r="B219" s="178" t="s">
        <v>564</v>
      </c>
      <c r="C219" s="179" t="s">
        <v>565</v>
      </c>
      <c r="D219" s="203"/>
      <c r="E219" s="179">
        <v>41799</v>
      </c>
      <c r="F219" s="189">
        <v>41800</v>
      </c>
    </row>
    <row r="220" spans="1:6">
      <c r="A220" s="179" t="s">
        <v>566</v>
      </c>
      <c r="B220" s="178" t="s">
        <v>567</v>
      </c>
      <c r="C220" s="206" t="s">
        <v>568</v>
      </c>
      <c r="D220" s="203"/>
      <c r="E220" s="179">
        <v>35222</v>
      </c>
      <c r="F220" s="189">
        <v>35200</v>
      </c>
    </row>
    <row r="221" spans="1:6" ht="30">
      <c r="A221" s="179">
        <v>60</v>
      </c>
      <c r="B221" s="178" t="s">
        <v>569</v>
      </c>
      <c r="C221" s="179" t="s">
        <v>570</v>
      </c>
      <c r="D221" s="203" t="s">
        <v>226</v>
      </c>
      <c r="E221" s="179">
        <v>32578</v>
      </c>
      <c r="F221" s="189">
        <v>32600</v>
      </c>
    </row>
    <row r="222" spans="1:6">
      <c r="A222" s="197"/>
      <c r="B222" s="197"/>
      <c r="C222" s="197"/>
      <c r="D222" s="197"/>
      <c r="E222" s="197"/>
      <c r="F222" s="197"/>
    </row>
    <row r="223" spans="1:6">
      <c r="A223" t="s">
        <v>18</v>
      </c>
      <c r="F223" t="s">
        <v>19</v>
      </c>
    </row>
  </sheetData>
  <mergeCells count="8">
    <mergeCell ref="A143:F143"/>
    <mergeCell ref="A144:F144"/>
    <mergeCell ref="A5:F5"/>
    <mergeCell ref="A6:F6"/>
    <mergeCell ref="A7:F7"/>
    <mergeCell ref="A8:F8"/>
    <mergeCell ref="A141:F141"/>
    <mergeCell ref="A142:F142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115"/>
  <sheetViews>
    <sheetView workbookViewId="0">
      <selection activeCell="G14" sqref="G14"/>
    </sheetView>
  </sheetViews>
  <sheetFormatPr defaultRowHeight="15"/>
  <cols>
    <col min="1" max="1" width="6.7109375" customWidth="1"/>
    <col min="2" max="2" width="57.7109375" customWidth="1"/>
    <col min="3" max="3" width="10.140625" customWidth="1"/>
    <col min="4" max="4" width="16.85546875" customWidth="1"/>
    <col min="5" max="5" width="17.42578125" customWidth="1"/>
    <col min="6" max="6" width="21.7109375" customWidth="1"/>
  </cols>
  <sheetData>
    <row r="1" spans="1:6" ht="18.75">
      <c r="E1" s="175" t="s">
        <v>33</v>
      </c>
      <c r="F1" s="1"/>
    </row>
    <row r="2" spans="1:6" ht="18.75">
      <c r="E2" s="175" t="s">
        <v>212</v>
      </c>
      <c r="F2" s="1"/>
    </row>
    <row r="3" spans="1:6" ht="18.75">
      <c r="E3" s="175" t="s">
        <v>213</v>
      </c>
      <c r="F3" s="1"/>
    </row>
    <row r="4" spans="1:6" ht="15.75">
      <c r="E4" s="176" t="s">
        <v>584</v>
      </c>
    </row>
    <row r="5" spans="1:6" ht="18.75">
      <c r="A5" s="246" t="s">
        <v>214</v>
      </c>
      <c r="B5" s="246"/>
      <c r="C5" s="246"/>
      <c r="D5" s="246"/>
      <c r="E5" s="246"/>
      <c r="F5" s="246"/>
    </row>
    <row r="6" spans="1:6" ht="18.75">
      <c r="A6" s="247" t="s">
        <v>215</v>
      </c>
      <c r="B6" s="247"/>
      <c r="C6" s="247"/>
      <c r="D6" s="247"/>
      <c r="E6" s="247"/>
      <c r="F6" s="247"/>
    </row>
    <row r="7" spans="1:6" ht="18.75">
      <c r="A7" s="247" t="s">
        <v>216</v>
      </c>
      <c r="B7" s="247"/>
      <c r="C7" s="247"/>
      <c r="D7" s="247"/>
      <c r="E7" s="247"/>
      <c r="F7" s="247"/>
    </row>
    <row r="8" spans="1:6" ht="15.75">
      <c r="A8" s="245"/>
      <c r="B8" s="245"/>
      <c r="C8" s="245"/>
      <c r="D8" s="245"/>
      <c r="E8" s="245"/>
      <c r="F8" s="245"/>
    </row>
    <row r="9" spans="1:6" ht="45">
      <c r="A9" s="177" t="s">
        <v>217</v>
      </c>
      <c r="B9" s="177" t="s">
        <v>218</v>
      </c>
      <c r="C9" s="177" t="s">
        <v>219</v>
      </c>
      <c r="D9" s="177" t="s">
        <v>168</v>
      </c>
      <c r="E9" s="177" t="s">
        <v>220</v>
      </c>
      <c r="F9" s="177" t="s">
        <v>221</v>
      </c>
    </row>
    <row r="10" spans="1:6" ht="60">
      <c r="A10" s="177"/>
      <c r="B10" s="178" t="s">
        <v>585</v>
      </c>
      <c r="C10" s="181">
        <v>1</v>
      </c>
      <c r="D10" s="185" t="s">
        <v>253</v>
      </c>
      <c r="E10" s="181">
        <v>25800</v>
      </c>
      <c r="F10" s="182">
        <v>25800</v>
      </c>
    </row>
    <row r="11" spans="1:6" ht="60">
      <c r="A11" s="182"/>
      <c r="B11" s="178" t="s">
        <v>586</v>
      </c>
      <c r="C11" s="181">
        <v>2</v>
      </c>
      <c r="D11" s="185" t="s">
        <v>253</v>
      </c>
      <c r="E11" s="181">
        <v>28900</v>
      </c>
      <c r="F11" s="182">
        <v>28900</v>
      </c>
    </row>
    <row r="12" spans="1:6" ht="60">
      <c r="A12" s="182"/>
      <c r="B12" s="178" t="s">
        <v>587</v>
      </c>
      <c r="C12" s="181">
        <v>3</v>
      </c>
      <c r="D12" s="185" t="s">
        <v>253</v>
      </c>
      <c r="E12" s="181">
        <v>31500</v>
      </c>
      <c r="F12" s="182">
        <v>31500</v>
      </c>
    </row>
    <row r="13" spans="1:6" ht="60">
      <c r="A13" s="182"/>
      <c r="B13" s="178" t="s">
        <v>588</v>
      </c>
      <c r="C13" s="181">
        <v>5</v>
      </c>
      <c r="D13" s="185" t="s">
        <v>253</v>
      </c>
      <c r="E13" s="181">
        <v>42800</v>
      </c>
      <c r="F13" s="182">
        <v>42800</v>
      </c>
    </row>
    <row r="14" spans="1:6" ht="90">
      <c r="A14" s="182"/>
      <c r="B14" s="178" t="s">
        <v>589</v>
      </c>
      <c r="C14" s="181">
        <v>6</v>
      </c>
      <c r="D14" s="185" t="s">
        <v>253</v>
      </c>
      <c r="E14" s="181">
        <v>62400</v>
      </c>
      <c r="F14" s="182">
        <v>62400</v>
      </c>
    </row>
    <row r="15" spans="1:6" ht="75">
      <c r="A15" s="182"/>
      <c r="B15" s="178" t="s">
        <v>590</v>
      </c>
      <c r="C15" s="181">
        <v>7</v>
      </c>
      <c r="D15" s="185" t="s">
        <v>253</v>
      </c>
      <c r="E15" s="181">
        <v>92800</v>
      </c>
      <c r="F15" s="182">
        <v>92800</v>
      </c>
    </row>
    <row r="16" spans="1:6" ht="90">
      <c r="A16" s="182"/>
      <c r="B16" s="178" t="s">
        <v>591</v>
      </c>
      <c r="C16" s="181">
        <v>8</v>
      </c>
      <c r="D16" s="185" t="s">
        <v>253</v>
      </c>
      <c r="E16" s="181">
        <v>64500</v>
      </c>
      <c r="F16" s="182">
        <v>64500</v>
      </c>
    </row>
    <row r="17" spans="1:6" ht="45">
      <c r="A17" s="182"/>
      <c r="B17" s="178" t="s">
        <v>592</v>
      </c>
      <c r="C17" s="181">
        <v>9</v>
      </c>
      <c r="D17" s="185" t="s">
        <v>253</v>
      </c>
      <c r="E17" s="181">
        <v>30900</v>
      </c>
      <c r="F17" s="182">
        <v>30900</v>
      </c>
    </row>
    <row r="18" spans="1:6" ht="45">
      <c r="A18" s="182"/>
      <c r="B18" s="178" t="s">
        <v>593</v>
      </c>
      <c r="C18" s="181">
        <v>11</v>
      </c>
      <c r="D18" s="185" t="s">
        <v>253</v>
      </c>
      <c r="E18" s="181">
        <v>32000</v>
      </c>
      <c r="F18" s="182">
        <v>32000</v>
      </c>
    </row>
    <row r="19" spans="1:6" ht="45">
      <c r="A19" s="177"/>
      <c r="B19" s="178" t="s">
        <v>222</v>
      </c>
      <c r="C19" s="179">
        <v>12</v>
      </c>
      <c r="D19" s="180" t="s">
        <v>223</v>
      </c>
      <c r="E19" s="181">
        <v>42300</v>
      </c>
      <c r="F19" s="182">
        <f>E19</f>
        <v>42300</v>
      </c>
    </row>
    <row r="20" spans="1:6" ht="30">
      <c r="A20" s="177"/>
      <c r="B20" s="178" t="s">
        <v>224</v>
      </c>
      <c r="C20" s="179">
        <v>13</v>
      </c>
      <c r="D20" s="180" t="s">
        <v>223</v>
      </c>
      <c r="E20" s="181">
        <v>16500</v>
      </c>
      <c r="F20" s="182">
        <f t="shared" ref="F20:F96" si="0">E20</f>
        <v>16500</v>
      </c>
    </row>
    <row r="21" spans="1:6" ht="60">
      <c r="A21" s="177"/>
      <c r="B21" s="178" t="s">
        <v>594</v>
      </c>
      <c r="C21" s="179">
        <v>14</v>
      </c>
      <c r="D21" s="180" t="s">
        <v>595</v>
      </c>
      <c r="E21" s="181">
        <v>22700</v>
      </c>
      <c r="F21" s="182">
        <v>22700</v>
      </c>
    </row>
    <row r="22" spans="1:6" ht="30">
      <c r="A22" s="177"/>
      <c r="B22" s="178" t="s">
        <v>596</v>
      </c>
      <c r="C22" s="179">
        <v>17</v>
      </c>
      <c r="D22" s="180" t="s">
        <v>595</v>
      </c>
      <c r="E22" s="181">
        <v>22700</v>
      </c>
      <c r="F22" s="182">
        <v>22700</v>
      </c>
    </row>
    <row r="23" spans="1:6" ht="30">
      <c r="A23" s="177"/>
      <c r="B23" s="178" t="s">
        <v>597</v>
      </c>
      <c r="C23" s="179">
        <v>18</v>
      </c>
      <c r="D23" s="180" t="s">
        <v>595</v>
      </c>
      <c r="E23" s="181">
        <v>27200</v>
      </c>
      <c r="F23" s="182">
        <v>27200</v>
      </c>
    </row>
    <row r="24" spans="1:6" ht="45">
      <c r="A24" s="177"/>
      <c r="B24" s="178" t="s">
        <v>598</v>
      </c>
      <c r="C24" s="179">
        <v>19</v>
      </c>
      <c r="D24" s="180" t="s">
        <v>599</v>
      </c>
      <c r="E24" s="181">
        <v>17200</v>
      </c>
      <c r="F24" s="182">
        <v>17200</v>
      </c>
    </row>
    <row r="25" spans="1:6" ht="75">
      <c r="A25" s="177"/>
      <c r="B25" s="178" t="s">
        <v>600</v>
      </c>
      <c r="C25" s="179">
        <v>20</v>
      </c>
      <c r="D25" s="180" t="s">
        <v>253</v>
      </c>
      <c r="E25" s="181">
        <v>70700</v>
      </c>
      <c r="F25" s="182">
        <v>70700</v>
      </c>
    </row>
    <row r="26" spans="1:6" ht="75">
      <c r="A26" s="177"/>
      <c r="B26" s="178" t="s">
        <v>601</v>
      </c>
      <c r="C26" s="179">
        <v>21</v>
      </c>
      <c r="D26" s="180" t="s">
        <v>253</v>
      </c>
      <c r="E26" s="181">
        <v>97500</v>
      </c>
      <c r="F26" s="182">
        <v>97500</v>
      </c>
    </row>
    <row r="27" spans="1:6" ht="75">
      <c r="A27" s="177"/>
      <c r="B27" s="178" t="s">
        <v>602</v>
      </c>
      <c r="C27" s="179">
        <v>22</v>
      </c>
      <c r="D27" s="180" t="s">
        <v>253</v>
      </c>
      <c r="E27" s="181">
        <v>134100</v>
      </c>
      <c r="F27" s="182">
        <v>134100</v>
      </c>
    </row>
    <row r="28" spans="1:6" ht="45">
      <c r="A28" s="177"/>
      <c r="B28" s="178" t="s">
        <v>225</v>
      </c>
      <c r="C28" s="179">
        <v>23</v>
      </c>
      <c r="D28" s="180" t="s">
        <v>226</v>
      </c>
      <c r="E28" s="181">
        <v>107800</v>
      </c>
      <c r="F28" s="182">
        <f t="shared" si="0"/>
        <v>107800</v>
      </c>
    </row>
    <row r="29" spans="1:6" ht="45">
      <c r="A29" s="177"/>
      <c r="B29" s="178" t="s">
        <v>227</v>
      </c>
      <c r="C29" s="179">
        <v>24</v>
      </c>
      <c r="D29" s="180" t="s">
        <v>226</v>
      </c>
      <c r="E29" s="181">
        <v>103200</v>
      </c>
      <c r="F29" s="182">
        <f t="shared" si="0"/>
        <v>103200</v>
      </c>
    </row>
    <row r="30" spans="1:6" ht="45">
      <c r="A30" s="177"/>
      <c r="B30" s="178" t="s">
        <v>228</v>
      </c>
      <c r="C30" s="179">
        <v>25</v>
      </c>
      <c r="D30" s="180" t="s">
        <v>226</v>
      </c>
      <c r="E30" s="181">
        <v>65000</v>
      </c>
      <c r="F30" s="182">
        <f t="shared" si="0"/>
        <v>65000</v>
      </c>
    </row>
    <row r="31" spans="1:6" ht="45">
      <c r="A31" s="177"/>
      <c r="B31" s="178" t="s">
        <v>229</v>
      </c>
      <c r="C31" s="179">
        <v>26</v>
      </c>
      <c r="D31" s="180" t="s">
        <v>226</v>
      </c>
      <c r="E31" s="181">
        <v>108300</v>
      </c>
      <c r="F31" s="182">
        <f t="shared" si="0"/>
        <v>108300</v>
      </c>
    </row>
    <row r="32" spans="1:6" ht="45">
      <c r="A32" s="177"/>
      <c r="B32" s="178" t="s">
        <v>230</v>
      </c>
      <c r="C32" s="179">
        <v>27</v>
      </c>
      <c r="D32" s="180" t="s">
        <v>226</v>
      </c>
      <c r="E32" s="181">
        <v>128900</v>
      </c>
      <c r="F32" s="182">
        <f t="shared" si="0"/>
        <v>128900</v>
      </c>
    </row>
    <row r="33" spans="1:6" ht="45">
      <c r="A33" s="177"/>
      <c r="B33" s="178" t="s">
        <v>231</v>
      </c>
      <c r="C33" s="179">
        <v>28</v>
      </c>
      <c r="D33" s="180" t="s">
        <v>226</v>
      </c>
      <c r="E33" s="181">
        <v>259400</v>
      </c>
      <c r="F33" s="182">
        <f t="shared" si="0"/>
        <v>259400</v>
      </c>
    </row>
    <row r="34" spans="1:6" ht="30">
      <c r="A34" s="177"/>
      <c r="B34" s="178" t="s">
        <v>232</v>
      </c>
      <c r="C34" s="179">
        <v>29</v>
      </c>
      <c r="D34" s="180" t="s">
        <v>233</v>
      </c>
      <c r="E34" s="181">
        <v>31300</v>
      </c>
      <c r="F34" s="182">
        <f t="shared" si="0"/>
        <v>31300</v>
      </c>
    </row>
    <row r="35" spans="1:6" ht="30">
      <c r="A35" s="177"/>
      <c r="B35" s="178" t="s">
        <v>234</v>
      </c>
      <c r="C35" s="179">
        <v>30</v>
      </c>
      <c r="D35" s="180" t="s">
        <v>233</v>
      </c>
      <c r="E35" s="181">
        <v>36200</v>
      </c>
      <c r="F35" s="182">
        <f t="shared" si="0"/>
        <v>36200</v>
      </c>
    </row>
    <row r="36" spans="1:6" ht="45">
      <c r="A36" s="177"/>
      <c r="B36" s="178" t="s">
        <v>235</v>
      </c>
      <c r="C36" s="179">
        <v>31</v>
      </c>
      <c r="D36" s="180" t="s">
        <v>233</v>
      </c>
      <c r="E36" s="181">
        <v>50500</v>
      </c>
      <c r="F36" s="182">
        <f t="shared" si="0"/>
        <v>50500</v>
      </c>
    </row>
    <row r="37" spans="1:6" ht="30">
      <c r="A37" s="177"/>
      <c r="B37" s="178" t="s">
        <v>236</v>
      </c>
      <c r="C37" s="179">
        <v>32</v>
      </c>
      <c r="D37" s="180" t="s">
        <v>233</v>
      </c>
      <c r="E37" s="181">
        <v>19500</v>
      </c>
      <c r="F37" s="182">
        <f t="shared" si="0"/>
        <v>19500</v>
      </c>
    </row>
    <row r="38" spans="1:6" ht="45">
      <c r="A38" s="177"/>
      <c r="B38" s="178" t="s">
        <v>237</v>
      </c>
      <c r="C38" s="179">
        <v>33</v>
      </c>
      <c r="D38" s="180" t="s">
        <v>226</v>
      </c>
      <c r="E38" s="181">
        <v>56200</v>
      </c>
      <c r="F38" s="182">
        <f t="shared" si="0"/>
        <v>56200</v>
      </c>
    </row>
    <row r="39" spans="1:6" ht="30">
      <c r="A39" s="177"/>
      <c r="B39" s="178" t="s">
        <v>238</v>
      </c>
      <c r="C39" s="179">
        <v>34</v>
      </c>
      <c r="D39" s="180" t="s">
        <v>233</v>
      </c>
      <c r="E39" s="181">
        <v>46400</v>
      </c>
      <c r="F39" s="182">
        <f t="shared" si="0"/>
        <v>46400</v>
      </c>
    </row>
    <row r="40" spans="1:6" ht="45">
      <c r="A40" s="177"/>
      <c r="B40" s="178" t="s">
        <v>239</v>
      </c>
      <c r="C40" s="179">
        <v>35</v>
      </c>
      <c r="D40" s="180" t="s">
        <v>233</v>
      </c>
      <c r="E40" s="181">
        <v>37100</v>
      </c>
      <c r="F40" s="182">
        <f t="shared" si="0"/>
        <v>37100</v>
      </c>
    </row>
    <row r="41" spans="1:6" ht="45">
      <c r="A41" s="177"/>
      <c r="B41" s="178" t="s">
        <v>240</v>
      </c>
      <c r="C41" s="179">
        <v>36</v>
      </c>
      <c r="D41" s="180" t="s">
        <v>233</v>
      </c>
      <c r="E41" s="181">
        <v>15900</v>
      </c>
      <c r="F41" s="182">
        <f t="shared" si="0"/>
        <v>15900</v>
      </c>
    </row>
    <row r="42" spans="1:6" ht="45">
      <c r="A42" s="177"/>
      <c r="B42" s="178" t="s">
        <v>603</v>
      </c>
      <c r="C42" s="179">
        <v>37</v>
      </c>
      <c r="D42" s="180" t="s">
        <v>233</v>
      </c>
      <c r="E42" s="181">
        <v>56700</v>
      </c>
      <c r="F42" s="182">
        <f t="shared" si="0"/>
        <v>56700</v>
      </c>
    </row>
    <row r="43" spans="1:6" ht="45">
      <c r="A43" s="177"/>
      <c r="B43" s="178" t="s">
        <v>242</v>
      </c>
      <c r="C43" s="179">
        <v>38</v>
      </c>
      <c r="D43" s="180" t="s">
        <v>233</v>
      </c>
      <c r="E43" s="181">
        <v>92800</v>
      </c>
      <c r="F43" s="182">
        <f t="shared" si="0"/>
        <v>92800</v>
      </c>
    </row>
    <row r="44" spans="1:6" ht="30">
      <c r="A44" s="177"/>
      <c r="B44" s="178" t="s">
        <v>243</v>
      </c>
      <c r="C44" s="179">
        <v>39</v>
      </c>
      <c r="D44" s="180" t="s">
        <v>233</v>
      </c>
      <c r="E44" s="181">
        <v>67100</v>
      </c>
      <c r="F44" s="182">
        <f t="shared" si="0"/>
        <v>67100</v>
      </c>
    </row>
    <row r="45" spans="1:6" ht="30">
      <c r="A45" s="177"/>
      <c r="B45" s="178" t="s">
        <v>244</v>
      </c>
      <c r="C45" s="179">
        <v>40</v>
      </c>
      <c r="D45" s="180" t="s">
        <v>233</v>
      </c>
      <c r="E45" s="181">
        <v>17000</v>
      </c>
      <c r="F45" s="182">
        <f t="shared" si="0"/>
        <v>17000</v>
      </c>
    </row>
    <row r="46" spans="1:6" ht="60">
      <c r="A46" s="177"/>
      <c r="B46" s="178" t="s">
        <v>245</v>
      </c>
      <c r="C46" s="179">
        <v>41</v>
      </c>
      <c r="D46" s="180" t="s">
        <v>226</v>
      </c>
      <c r="E46" s="181">
        <v>37700</v>
      </c>
      <c r="F46" s="182">
        <f t="shared" si="0"/>
        <v>37700</v>
      </c>
    </row>
    <row r="47" spans="1:6" ht="75">
      <c r="A47" s="177"/>
      <c r="B47" s="178" t="s">
        <v>246</v>
      </c>
      <c r="C47" s="179">
        <v>42</v>
      </c>
      <c r="D47" s="180" t="s">
        <v>226</v>
      </c>
      <c r="E47" s="181">
        <v>43800</v>
      </c>
      <c r="F47" s="182">
        <f t="shared" si="0"/>
        <v>43800</v>
      </c>
    </row>
    <row r="48" spans="1:6" ht="30">
      <c r="A48" s="177"/>
      <c r="B48" s="178" t="s">
        <v>247</v>
      </c>
      <c r="C48" s="179">
        <v>43</v>
      </c>
      <c r="D48" s="180" t="s">
        <v>226</v>
      </c>
      <c r="E48" s="181">
        <v>10300</v>
      </c>
      <c r="F48" s="182">
        <f t="shared" si="0"/>
        <v>10300</v>
      </c>
    </row>
    <row r="49" spans="1:6" ht="30">
      <c r="A49" s="177"/>
      <c r="B49" s="178" t="s">
        <v>248</v>
      </c>
      <c r="C49" s="179">
        <v>44</v>
      </c>
      <c r="D49" s="180" t="s">
        <v>226</v>
      </c>
      <c r="E49" s="181">
        <v>30900</v>
      </c>
      <c r="F49" s="182">
        <f t="shared" si="0"/>
        <v>30900</v>
      </c>
    </row>
    <row r="50" spans="1:6">
      <c r="A50" s="177"/>
      <c r="B50" s="178" t="s">
        <v>249</v>
      </c>
      <c r="C50" s="179">
        <v>45</v>
      </c>
      <c r="D50" s="180" t="s">
        <v>226</v>
      </c>
      <c r="E50" s="181">
        <v>18100</v>
      </c>
      <c r="F50" s="182">
        <f t="shared" si="0"/>
        <v>18100</v>
      </c>
    </row>
    <row r="51" spans="1:6" ht="30">
      <c r="A51" s="177"/>
      <c r="B51" s="178" t="s">
        <v>250</v>
      </c>
      <c r="C51" s="179">
        <v>46</v>
      </c>
      <c r="D51" s="180" t="s">
        <v>226</v>
      </c>
      <c r="E51" s="181">
        <v>27300</v>
      </c>
      <c r="F51" s="182">
        <f t="shared" si="0"/>
        <v>27300</v>
      </c>
    </row>
    <row r="52" spans="1:6" ht="30">
      <c r="A52" s="177"/>
      <c r="B52" s="178" t="s">
        <v>251</v>
      </c>
      <c r="C52" s="179">
        <v>47</v>
      </c>
      <c r="D52" s="180" t="s">
        <v>226</v>
      </c>
      <c r="E52" s="181">
        <v>37100</v>
      </c>
      <c r="F52" s="182">
        <f t="shared" si="0"/>
        <v>37100</v>
      </c>
    </row>
    <row r="53" spans="1:6" ht="60">
      <c r="A53" s="177"/>
      <c r="B53" s="178" t="s">
        <v>252</v>
      </c>
      <c r="C53" s="179">
        <v>48</v>
      </c>
      <c r="D53" s="180" t="s">
        <v>253</v>
      </c>
      <c r="E53" s="181">
        <v>12200</v>
      </c>
      <c r="F53" s="182">
        <f t="shared" si="0"/>
        <v>12200</v>
      </c>
    </row>
    <row r="54" spans="1:6" ht="75">
      <c r="A54" s="177"/>
      <c r="B54" s="178" t="s">
        <v>254</v>
      </c>
      <c r="C54" s="179">
        <v>49</v>
      </c>
      <c r="D54" s="180" t="s">
        <v>223</v>
      </c>
      <c r="E54" s="181">
        <v>45400</v>
      </c>
      <c r="F54" s="182">
        <f t="shared" si="0"/>
        <v>45400</v>
      </c>
    </row>
    <row r="55" spans="1:6" ht="90">
      <c r="A55" s="177"/>
      <c r="B55" s="178" t="s">
        <v>255</v>
      </c>
      <c r="C55" s="179">
        <v>50</v>
      </c>
      <c r="D55" s="180" t="s">
        <v>233</v>
      </c>
      <c r="E55" s="181">
        <v>19000</v>
      </c>
      <c r="F55" s="182">
        <f t="shared" si="0"/>
        <v>19000</v>
      </c>
    </row>
    <row r="56" spans="1:6" ht="30">
      <c r="A56" s="177"/>
      <c r="B56" s="178" t="s">
        <v>256</v>
      </c>
      <c r="C56" s="179">
        <v>51</v>
      </c>
      <c r="D56" s="180" t="s">
        <v>233</v>
      </c>
      <c r="E56" s="181">
        <v>18100</v>
      </c>
      <c r="F56" s="182">
        <f t="shared" si="0"/>
        <v>18100</v>
      </c>
    </row>
    <row r="57" spans="1:6" ht="75">
      <c r="A57" s="177"/>
      <c r="B57" s="178" t="s">
        <v>257</v>
      </c>
      <c r="C57" s="179">
        <v>52</v>
      </c>
      <c r="D57" s="180" t="s">
        <v>226</v>
      </c>
      <c r="E57" s="181">
        <v>170000</v>
      </c>
      <c r="F57" s="182">
        <f t="shared" si="0"/>
        <v>170000</v>
      </c>
    </row>
    <row r="58" spans="1:6" ht="45">
      <c r="A58" s="177"/>
      <c r="B58" s="178" t="s">
        <v>258</v>
      </c>
      <c r="C58" s="179">
        <v>53</v>
      </c>
      <c r="D58" s="180" t="s">
        <v>226</v>
      </c>
      <c r="E58" s="181">
        <v>27900</v>
      </c>
      <c r="F58" s="182">
        <f t="shared" si="0"/>
        <v>27900</v>
      </c>
    </row>
    <row r="59" spans="1:6" ht="60">
      <c r="A59" s="177"/>
      <c r="B59" s="178" t="s">
        <v>259</v>
      </c>
      <c r="C59" s="179">
        <v>54</v>
      </c>
      <c r="D59" s="180" t="s">
        <v>233</v>
      </c>
      <c r="E59" s="181">
        <v>41800</v>
      </c>
      <c r="F59" s="182">
        <f t="shared" si="0"/>
        <v>41800</v>
      </c>
    </row>
    <row r="60" spans="1:6" ht="45">
      <c r="A60" s="177"/>
      <c r="B60" s="178" t="s">
        <v>260</v>
      </c>
      <c r="C60" s="179">
        <v>55</v>
      </c>
      <c r="D60" s="180" t="s">
        <v>233</v>
      </c>
      <c r="E60" s="181">
        <v>17000</v>
      </c>
      <c r="F60" s="182">
        <f t="shared" si="0"/>
        <v>17000</v>
      </c>
    </row>
    <row r="61" spans="1:6" ht="30">
      <c r="A61" s="177"/>
      <c r="B61" s="178" t="s">
        <v>261</v>
      </c>
      <c r="C61" s="179">
        <v>56</v>
      </c>
      <c r="D61" s="180" t="s">
        <v>233</v>
      </c>
      <c r="E61" s="181">
        <v>18600</v>
      </c>
      <c r="F61" s="182">
        <f t="shared" si="0"/>
        <v>18600</v>
      </c>
    </row>
    <row r="62" spans="1:6" ht="30">
      <c r="A62" s="177"/>
      <c r="B62" s="178" t="s">
        <v>604</v>
      </c>
      <c r="C62" s="179">
        <v>57</v>
      </c>
      <c r="D62" s="180" t="s">
        <v>226</v>
      </c>
      <c r="E62" s="181">
        <v>469400</v>
      </c>
      <c r="F62" s="182">
        <f t="shared" si="0"/>
        <v>469400</v>
      </c>
    </row>
    <row r="63" spans="1:6" ht="45">
      <c r="A63" s="177"/>
      <c r="B63" s="178" t="s">
        <v>605</v>
      </c>
      <c r="C63" s="179">
        <v>58</v>
      </c>
      <c r="D63" s="180" t="s">
        <v>226</v>
      </c>
      <c r="E63" s="181">
        <v>412600</v>
      </c>
      <c r="F63" s="182">
        <f t="shared" si="0"/>
        <v>412600</v>
      </c>
    </row>
    <row r="64" spans="1:6" ht="90">
      <c r="A64" s="177"/>
      <c r="B64" s="178" t="s">
        <v>262</v>
      </c>
      <c r="C64" s="179">
        <v>59</v>
      </c>
      <c r="D64" s="180" t="s">
        <v>226</v>
      </c>
      <c r="E64" s="181">
        <v>185700</v>
      </c>
      <c r="F64" s="182">
        <f t="shared" si="0"/>
        <v>185700</v>
      </c>
    </row>
    <row r="65" spans="1:6" ht="60">
      <c r="A65" s="177"/>
      <c r="B65" s="178" t="s">
        <v>263</v>
      </c>
      <c r="C65" s="179">
        <v>60</v>
      </c>
      <c r="D65" s="180" t="s">
        <v>226</v>
      </c>
      <c r="E65" s="181">
        <v>77400</v>
      </c>
      <c r="F65" s="182">
        <f t="shared" si="0"/>
        <v>77400</v>
      </c>
    </row>
    <row r="66" spans="1:6" ht="60">
      <c r="A66" s="177"/>
      <c r="B66" s="178" t="s">
        <v>264</v>
      </c>
      <c r="C66" s="179">
        <v>61</v>
      </c>
      <c r="D66" s="180" t="s">
        <v>226</v>
      </c>
      <c r="E66" s="181">
        <v>74800</v>
      </c>
      <c r="F66" s="182">
        <f t="shared" si="0"/>
        <v>74800</v>
      </c>
    </row>
    <row r="67" spans="1:6" ht="75">
      <c r="A67" s="177"/>
      <c r="B67" s="178" t="s">
        <v>606</v>
      </c>
      <c r="C67" s="179">
        <v>62</v>
      </c>
      <c r="D67" s="180" t="s">
        <v>233</v>
      </c>
      <c r="E67" s="181">
        <v>82500</v>
      </c>
      <c r="F67" s="182">
        <f t="shared" si="0"/>
        <v>82500</v>
      </c>
    </row>
    <row r="68" spans="1:6" ht="30">
      <c r="A68" s="177"/>
      <c r="B68" s="178" t="s">
        <v>265</v>
      </c>
      <c r="C68" s="179">
        <v>63</v>
      </c>
      <c r="D68" s="180" t="s">
        <v>266</v>
      </c>
      <c r="E68" s="181">
        <v>26800</v>
      </c>
      <c r="F68" s="182">
        <f t="shared" si="0"/>
        <v>26800</v>
      </c>
    </row>
    <row r="69" spans="1:6" ht="30">
      <c r="A69" s="177"/>
      <c r="B69" s="178" t="s">
        <v>267</v>
      </c>
      <c r="C69" s="179">
        <v>64</v>
      </c>
      <c r="D69" s="180" t="s">
        <v>233</v>
      </c>
      <c r="E69" s="181">
        <v>17000</v>
      </c>
      <c r="F69" s="182">
        <f t="shared" si="0"/>
        <v>17000</v>
      </c>
    </row>
    <row r="70" spans="1:6" ht="45">
      <c r="A70" s="177"/>
      <c r="B70" s="178" t="s">
        <v>268</v>
      </c>
      <c r="C70" s="179">
        <v>65</v>
      </c>
      <c r="D70" s="180" t="s">
        <v>226</v>
      </c>
      <c r="E70" s="181">
        <v>28500</v>
      </c>
      <c r="F70" s="182">
        <f t="shared" si="0"/>
        <v>28500</v>
      </c>
    </row>
    <row r="71" spans="1:6" ht="45">
      <c r="A71" s="177"/>
      <c r="B71" s="178" t="s">
        <v>269</v>
      </c>
      <c r="C71" s="179">
        <v>66</v>
      </c>
      <c r="D71" s="180" t="s">
        <v>233</v>
      </c>
      <c r="E71" s="181">
        <v>12900</v>
      </c>
      <c r="F71" s="182">
        <f t="shared" si="0"/>
        <v>12900</v>
      </c>
    </row>
    <row r="72" spans="1:6" ht="30">
      <c r="A72" s="177"/>
      <c r="B72" s="178" t="s">
        <v>270</v>
      </c>
      <c r="C72" s="179">
        <v>67</v>
      </c>
      <c r="D72" s="180" t="s">
        <v>233</v>
      </c>
      <c r="E72" s="181">
        <v>30900</v>
      </c>
      <c r="F72" s="182">
        <f t="shared" si="0"/>
        <v>30900</v>
      </c>
    </row>
    <row r="73" spans="1:6" ht="60">
      <c r="A73" s="177"/>
      <c r="B73" s="178" t="s">
        <v>271</v>
      </c>
      <c r="C73" s="179">
        <v>68</v>
      </c>
      <c r="D73" s="180" t="s">
        <v>272</v>
      </c>
      <c r="E73" s="181">
        <v>59300</v>
      </c>
      <c r="F73" s="182">
        <f t="shared" si="0"/>
        <v>59300</v>
      </c>
    </row>
    <row r="74" spans="1:6" ht="45">
      <c r="A74" s="177"/>
      <c r="B74" s="178" t="s">
        <v>273</v>
      </c>
      <c r="C74" s="179">
        <v>69</v>
      </c>
      <c r="D74" s="180" t="s">
        <v>272</v>
      </c>
      <c r="E74" s="181">
        <v>24200</v>
      </c>
      <c r="F74" s="182">
        <f t="shared" si="0"/>
        <v>24200</v>
      </c>
    </row>
    <row r="75" spans="1:6" ht="30">
      <c r="A75" s="177"/>
      <c r="B75" s="178" t="s">
        <v>274</v>
      </c>
      <c r="C75" s="179">
        <v>70</v>
      </c>
      <c r="D75" s="180" t="s">
        <v>233</v>
      </c>
      <c r="E75" s="181">
        <v>19000</v>
      </c>
      <c r="F75" s="182">
        <f t="shared" si="0"/>
        <v>19000</v>
      </c>
    </row>
    <row r="76" spans="1:6" ht="60">
      <c r="A76" s="177"/>
      <c r="B76" s="178" t="s">
        <v>275</v>
      </c>
      <c r="C76" s="179">
        <v>71</v>
      </c>
      <c r="D76" s="180" t="s">
        <v>233</v>
      </c>
      <c r="E76" s="181">
        <v>49800</v>
      </c>
      <c r="F76" s="182">
        <f t="shared" si="0"/>
        <v>49800</v>
      </c>
    </row>
    <row r="77" spans="1:6" ht="60">
      <c r="A77" s="177"/>
      <c r="B77" s="178" t="s">
        <v>276</v>
      </c>
      <c r="C77" s="179">
        <v>72</v>
      </c>
      <c r="D77" s="180" t="s">
        <v>226</v>
      </c>
      <c r="E77" s="181">
        <v>64500</v>
      </c>
      <c r="F77" s="182">
        <f t="shared" si="0"/>
        <v>64500</v>
      </c>
    </row>
    <row r="78" spans="1:6" ht="30">
      <c r="A78" s="177"/>
      <c r="B78" s="178" t="s">
        <v>277</v>
      </c>
      <c r="C78" s="179">
        <v>73</v>
      </c>
      <c r="D78" s="180" t="s">
        <v>233</v>
      </c>
      <c r="E78" s="181">
        <v>12900</v>
      </c>
      <c r="F78" s="182">
        <f t="shared" si="0"/>
        <v>12900</v>
      </c>
    </row>
    <row r="79" spans="1:6" ht="30">
      <c r="A79" s="177"/>
      <c r="B79" s="178" t="s">
        <v>278</v>
      </c>
      <c r="C79" s="179">
        <v>74</v>
      </c>
      <c r="D79" s="180" t="s">
        <v>226</v>
      </c>
      <c r="E79" s="181">
        <v>139300</v>
      </c>
      <c r="F79" s="182">
        <f t="shared" si="0"/>
        <v>139300</v>
      </c>
    </row>
    <row r="80" spans="1:6" ht="45">
      <c r="A80" s="177"/>
      <c r="B80" s="178" t="s">
        <v>279</v>
      </c>
      <c r="C80" s="179">
        <v>75</v>
      </c>
      <c r="D80" s="180" t="s">
        <v>280</v>
      </c>
      <c r="E80" s="181">
        <v>12900</v>
      </c>
      <c r="F80" s="182">
        <f t="shared" si="0"/>
        <v>12900</v>
      </c>
    </row>
    <row r="81" spans="1:6" ht="45">
      <c r="A81" s="177"/>
      <c r="B81" s="178" t="s">
        <v>281</v>
      </c>
      <c r="C81" s="179">
        <v>76</v>
      </c>
      <c r="D81" s="180" t="s">
        <v>282</v>
      </c>
      <c r="E81" s="181">
        <v>25800</v>
      </c>
      <c r="F81" s="182">
        <f t="shared" si="0"/>
        <v>25800</v>
      </c>
    </row>
    <row r="82" spans="1:6" ht="45">
      <c r="A82" s="177"/>
      <c r="B82" s="178" t="s">
        <v>283</v>
      </c>
      <c r="C82" s="179">
        <v>77</v>
      </c>
      <c r="D82" s="180" t="s">
        <v>282</v>
      </c>
      <c r="E82" s="181">
        <v>30900</v>
      </c>
      <c r="F82" s="182">
        <f t="shared" si="0"/>
        <v>30900</v>
      </c>
    </row>
    <row r="83" spans="1:6" ht="45">
      <c r="A83" s="177"/>
      <c r="B83" s="178" t="s">
        <v>607</v>
      </c>
      <c r="C83" s="179">
        <v>78</v>
      </c>
      <c r="D83" s="180" t="s">
        <v>282</v>
      </c>
      <c r="E83" s="181">
        <v>36100</v>
      </c>
      <c r="F83" s="182">
        <f t="shared" si="0"/>
        <v>36100</v>
      </c>
    </row>
    <row r="84" spans="1:6" ht="60">
      <c r="A84" s="177"/>
      <c r="B84" s="178" t="s">
        <v>284</v>
      </c>
      <c r="C84" s="179">
        <v>79</v>
      </c>
      <c r="D84" s="180" t="s">
        <v>282</v>
      </c>
      <c r="E84" s="181">
        <v>30900</v>
      </c>
      <c r="F84" s="182">
        <f t="shared" si="0"/>
        <v>30900</v>
      </c>
    </row>
    <row r="85" spans="1:6" ht="60">
      <c r="A85" s="177"/>
      <c r="B85" s="178" t="s">
        <v>285</v>
      </c>
      <c r="C85" s="179">
        <v>80</v>
      </c>
      <c r="D85" s="180" t="s">
        <v>282</v>
      </c>
      <c r="E85" s="181">
        <v>36100</v>
      </c>
      <c r="F85" s="182">
        <f t="shared" si="0"/>
        <v>36100</v>
      </c>
    </row>
    <row r="86" spans="1:6" ht="60">
      <c r="A86" s="177"/>
      <c r="B86" s="178" t="s">
        <v>608</v>
      </c>
      <c r="C86" s="179">
        <v>81</v>
      </c>
      <c r="D86" s="180" t="s">
        <v>282</v>
      </c>
      <c r="E86" s="181">
        <v>41300</v>
      </c>
      <c r="F86" s="182">
        <f t="shared" si="0"/>
        <v>41300</v>
      </c>
    </row>
    <row r="87" spans="1:6" ht="45">
      <c r="A87" s="177"/>
      <c r="B87" s="178" t="s">
        <v>286</v>
      </c>
      <c r="C87" s="179">
        <v>84</v>
      </c>
      <c r="D87" s="180" t="s">
        <v>287</v>
      </c>
      <c r="E87" s="181">
        <v>44400</v>
      </c>
      <c r="F87" s="182">
        <f t="shared" si="0"/>
        <v>44400</v>
      </c>
    </row>
    <row r="88" spans="1:6" ht="45">
      <c r="A88" s="177"/>
      <c r="B88" s="178" t="s">
        <v>609</v>
      </c>
      <c r="C88" s="179">
        <v>85</v>
      </c>
      <c r="D88" s="180" t="s">
        <v>226</v>
      </c>
      <c r="E88" s="181">
        <v>71200</v>
      </c>
      <c r="F88" s="182">
        <f t="shared" si="0"/>
        <v>71200</v>
      </c>
    </row>
    <row r="89" spans="1:6" ht="75">
      <c r="A89" s="177"/>
      <c r="B89" s="178" t="s">
        <v>288</v>
      </c>
      <c r="C89" s="179">
        <v>86</v>
      </c>
      <c r="D89" s="180" t="s">
        <v>289</v>
      </c>
      <c r="E89" s="181">
        <v>51600</v>
      </c>
      <c r="F89" s="182">
        <f t="shared" si="0"/>
        <v>51600</v>
      </c>
    </row>
    <row r="90" spans="1:6" ht="30">
      <c r="A90" s="177"/>
      <c r="B90" s="178" t="s">
        <v>290</v>
      </c>
      <c r="C90" s="179">
        <v>87</v>
      </c>
      <c r="D90" s="180" t="s">
        <v>226</v>
      </c>
      <c r="E90" s="181">
        <v>143400</v>
      </c>
      <c r="F90" s="182">
        <f t="shared" si="0"/>
        <v>143400</v>
      </c>
    </row>
    <row r="91" spans="1:6" ht="30">
      <c r="A91" s="177"/>
      <c r="B91" s="178" t="s">
        <v>291</v>
      </c>
      <c r="C91" s="179">
        <v>88</v>
      </c>
      <c r="D91" s="180" t="s">
        <v>226</v>
      </c>
      <c r="E91" s="181">
        <v>27200</v>
      </c>
      <c r="F91" s="182">
        <f t="shared" si="0"/>
        <v>27200</v>
      </c>
    </row>
    <row r="92" spans="1:6" ht="30">
      <c r="A92" s="177"/>
      <c r="B92" s="178" t="s">
        <v>292</v>
      </c>
      <c r="C92" s="179">
        <v>89</v>
      </c>
      <c r="D92" s="180" t="s">
        <v>226</v>
      </c>
      <c r="E92" s="181">
        <v>15500</v>
      </c>
      <c r="F92" s="182">
        <f t="shared" si="0"/>
        <v>15500</v>
      </c>
    </row>
    <row r="93" spans="1:6" ht="75">
      <c r="A93" s="177"/>
      <c r="B93" s="178" t="s">
        <v>293</v>
      </c>
      <c r="C93" s="179">
        <v>90</v>
      </c>
      <c r="D93" s="180" t="s">
        <v>226</v>
      </c>
      <c r="E93" s="181">
        <v>153000</v>
      </c>
      <c r="F93" s="182">
        <f t="shared" si="0"/>
        <v>153000</v>
      </c>
    </row>
    <row r="94" spans="1:6" ht="75">
      <c r="A94" s="177"/>
      <c r="B94" s="178" t="s">
        <v>294</v>
      </c>
      <c r="C94" s="179">
        <v>91</v>
      </c>
      <c r="D94" s="180" t="s">
        <v>226</v>
      </c>
      <c r="E94" s="181">
        <v>73700</v>
      </c>
      <c r="F94" s="182">
        <f t="shared" si="0"/>
        <v>73700</v>
      </c>
    </row>
    <row r="95" spans="1:6" ht="45">
      <c r="A95" s="177"/>
      <c r="B95" s="178" t="s">
        <v>295</v>
      </c>
      <c r="C95" s="179">
        <v>92</v>
      </c>
      <c r="D95" s="180" t="s">
        <v>226</v>
      </c>
      <c r="E95" s="181">
        <v>102000</v>
      </c>
      <c r="F95" s="182">
        <f t="shared" si="0"/>
        <v>102000</v>
      </c>
    </row>
    <row r="96" spans="1:6" ht="45">
      <c r="A96" s="177"/>
      <c r="B96" s="178" t="s">
        <v>296</v>
      </c>
      <c r="C96" s="179">
        <v>93</v>
      </c>
      <c r="D96" s="180" t="s">
        <v>226</v>
      </c>
      <c r="E96" s="181">
        <v>285000</v>
      </c>
      <c r="F96" s="182">
        <f t="shared" si="0"/>
        <v>285000</v>
      </c>
    </row>
    <row r="97" spans="1:6" ht="45">
      <c r="A97" s="177"/>
      <c r="B97" s="178" t="s">
        <v>297</v>
      </c>
      <c r="C97" s="179">
        <v>94</v>
      </c>
      <c r="D97" s="180" t="s">
        <v>226</v>
      </c>
      <c r="E97" s="181">
        <v>78200</v>
      </c>
      <c r="F97" s="182">
        <f t="shared" ref="F97:F101" si="1">E97</f>
        <v>78200</v>
      </c>
    </row>
    <row r="98" spans="1:6" ht="45">
      <c r="A98" s="177"/>
      <c r="B98" s="178" t="s">
        <v>298</v>
      </c>
      <c r="C98" s="179">
        <v>95</v>
      </c>
      <c r="D98" s="180" t="s">
        <v>226</v>
      </c>
      <c r="E98" s="181">
        <v>61800</v>
      </c>
      <c r="F98" s="182">
        <f t="shared" si="1"/>
        <v>61800</v>
      </c>
    </row>
    <row r="99" spans="1:6" ht="75">
      <c r="A99" s="177"/>
      <c r="B99" s="178" t="s">
        <v>299</v>
      </c>
      <c r="C99" s="179">
        <v>96</v>
      </c>
      <c r="D99" s="180" t="s">
        <v>226</v>
      </c>
      <c r="E99" s="181">
        <v>170000</v>
      </c>
      <c r="F99" s="182">
        <f t="shared" si="1"/>
        <v>170000</v>
      </c>
    </row>
    <row r="100" spans="1:6" ht="45">
      <c r="A100" s="177"/>
      <c r="B100" s="178" t="s">
        <v>300</v>
      </c>
      <c r="C100" s="179">
        <v>97</v>
      </c>
      <c r="D100" s="180" t="s">
        <v>233</v>
      </c>
      <c r="E100" s="181">
        <v>41300</v>
      </c>
      <c r="F100" s="182">
        <f t="shared" si="1"/>
        <v>41300</v>
      </c>
    </row>
    <row r="101" spans="1:6" ht="45">
      <c r="A101" s="177"/>
      <c r="B101" s="178" t="s">
        <v>301</v>
      </c>
      <c r="C101" s="179">
        <v>98</v>
      </c>
      <c r="D101" s="190" t="s">
        <v>226</v>
      </c>
      <c r="E101" s="181">
        <v>16500</v>
      </c>
      <c r="F101" s="182">
        <f t="shared" si="1"/>
        <v>16500</v>
      </c>
    </row>
    <row r="102" spans="1:6">
      <c r="A102" s="249"/>
      <c r="B102" s="250"/>
      <c r="C102" s="251"/>
      <c r="D102" s="252"/>
      <c r="E102" s="253"/>
      <c r="F102" s="254"/>
    </row>
    <row r="103" spans="1:6">
      <c r="A103" s="249"/>
      <c r="B103" s="250"/>
      <c r="C103" s="251"/>
      <c r="D103" s="252"/>
      <c r="E103" s="253"/>
      <c r="F103" s="254"/>
    </row>
    <row r="104" spans="1:6">
      <c r="A104" s="249"/>
      <c r="B104" s="250"/>
      <c r="C104" s="251"/>
      <c r="D104" s="252"/>
      <c r="E104" s="253"/>
      <c r="F104" s="254"/>
    </row>
    <row r="105" spans="1:6">
      <c r="A105" s="249"/>
      <c r="B105" s="250"/>
      <c r="C105" s="251"/>
      <c r="D105" s="252"/>
      <c r="E105" s="253"/>
      <c r="F105" s="254"/>
    </row>
    <row r="106" spans="1:6">
      <c r="A106" s="249"/>
      <c r="B106" s="250"/>
      <c r="C106" s="251"/>
      <c r="D106" s="252"/>
      <c r="E106" s="253"/>
      <c r="F106" s="254"/>
    </row>
    <row r="107" spans="1:6">
      <c r="A107" s="249"/>
      <c r="B107" s="250"/>
      <c r="C107" s="251"/>
      <c r="D107" s="252"/>
      <c r="E107" s="253"/>
      <c r="F107" s="254"/>
    </row>
    <row r="108" spans="1:6">
      <c r="A108" s="249"/>
      <c r="B108" s="250"/>
      <c r="C108" s="251"/>
      <c r="D108" s="252"/>
      <c r="E108" s="253"/>
      <c r="F108" s="254"/>
    </row>
    <row r="109" spans="1:6" ht="45">
      <c r="A109" s="255" t="s">
        <v>218</v>
      </c>
      <c r="B109" s="256"/>
      <c r="C109" s="177" t="s">
        <v>168</v>
      </c>
      <c r="D109" s="177" t="s">
        <v>220</v>
      </c>
      <c r="E109" s="177" t="s">
        <v>610</v>
      </c>
      <c r="F109" s="177" t="s">
        <v>611</v>
      </c>
    </row>
    <row r="110" spans="1:6">
      <c r="A110" s="257" t="s">
        <v>612</v>
      </c>
      <c r="B110" s="258"/>
      <c r="C110" s="190" t="s">
        <v>613</v>
      </c>
      <c r="D110" s="181">
        <v>66197</v>
      </c>
      <c r="E110" s="181">
        <v>79436</v>
      </c>
      <c r="F110" s="182">
        <v>79400</v>
      </c>
    </row>
    <row r="111" spans="1:6">
      <c r="A111" s="257" t="s">
        <v>176</v>
      </c>
      <c r="B111" s="258"/>
      <c r="C111" s="190" t="s">
        <v>614</v>
      </c>
      <c r="D111" s="181">
        <v>5977</v>
      </c>
      <c r="E111" s="181">
        <v>7172</v>
      </c>
      <c r="F111" s="182">
        <v>7200</v>
      </c>
    </row>
    <row r="112" spans="1:6">
      <c r="A112" s="257" t="s">
        <v>615</v>
      </c>
      <c r="B112" s="258"/>
      <c r="C112" s="190" t="s">
        <v>613</v>
      </c>
      <c r="D112" s="181">
        <v>100000</v>
      </c>
      <c r="E112" s="181">
        <v>120000</v>
      </c>
      <c r="F112" s="182">
        <v>120000</v>
      </c>
    </row>
    <row r="113" spans="1:6">
      <c r="A113" s="249"/>
      <c r="B113" s="250"/>
      <c r="C113" s="251"/>
      <c r="D113" s="252"/>
      <c r="E113" s="253"/>
      <c r="F113" s="254"/>
    </row>
    <row r="114" spans="1:6">
      <c r="A114" s="249"/>
      <c r="B114" s="250"/>
      <c r="C114" s="251"/>
      <c r="D114" s="252"/>
      <c r="E114" s="253"/>
      <c r="F114" s="254"/>
    </row>
    <row r="115" spans="1:6">
      <c r="A115" t="s">
        <v>18</v>
      </c>
      <c r="F115" t="s">
        <v>19</v>
      </c>
    </row>
  </sheetData>
  <mergeCells count="8">
    <mergeCell ref="A111:B111"/>
    <mergeCell ref="A112:B112"/>
    <mergeCell ref="A5:F5"/>
    <mergeCell ref="A6:F6"/>
    <mergeCell ref="A7:F7"/>
    <mergeCell ref="A8:F8"/>
    <mergeCell ref="A109:B109"/>
    <mergeCell ref="A110:B11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87"/>
  <sheetViews>
    <sheetView tabSelected="1" workbookViewId="0">
      <selection activeCell="I13" sqref="I13"/>
    </sheetView>
  </sheetViews>
  <sheetFormatPr defaultRowHeight="15"/>
  <cols>
    <col min="1" max="1" width="6.7109375" customWidth="1"/>
    <col min="2" max="2" width="57.7109375" customWidth="1"/>
    <col min="3" max="3" width="10.140625" customWidth="1"/>
    <col min="4" max="4" width="16.85546875" customWidth="1"/>
    <col min="5" max="5" width="17.42578125" customWidth="1"/>
    <col min="6" max="6" width="21.7109375" customWidth="1"/>
  </cols>
  <sheetData>
    <row r="1" spans="1:6" ht="18.75">
      <c r="E1" s="1" t="s">
        <v>33</v>
      </c>
      <c r="F1" s="1"/>
    </row>
    <row r="2" spans="1:6" ht="18.75">
      <c r="E2" s="1" t="s">
        <v>212</v>
      </c>
      <c r="F2" s="1"/>
    </row>
    <row r="3" spans="1:6" ht="18.75">
      <c r="E3" s="1" t="s">
        <v>213</v>
      </c>
      <c r="F3" s="1"/>
    </row>
    <row r="4" spans="1:6" ht="15.75">
      <c r="E4" s="192" t="s">
        <v>388</v>
      </c>
    </row>
    <row r="5" spans="1:6" ht="18">
      <c r="A5" s="248" t="s">
        <v>214</v>
      </c>
      <c r="B5" s="248"/>
      <c r="C5" s="248"/>
      <c r="D5" s="248"/>
      <c r="E5" s="248"/>
      <c r="F5" s="248"/>
    </row>
    <row r="6" spans="1:6" ht="18">
      <c r="A6" s="244" t="s">
        <v>215</v>
      </c>
      <c r="B6" s="244"/>
      <c r="C6" s="244"/>
      <c r="D6" s="244"/>
      <c r="E6" s="244"/>
      <c r="F6" s="244"/>
    </row>
    <row r="7" spans="1:6" ht="18">
      <c r="A7" s="244" t="s">
        <v>389</v>
      </c>
      <c r="B7" s="244"/>
      <c r="C7" s="244"/>
      <c r="D7" s="244"/>
      <c r="E7" s="244"/>
      <c r="F7" s="244"/>
    </row>
    <row r="8" spans="1:6" ht="15.75">
      <c r="A8" s="245"/>
      <c r="B8" s="245"/>
      <c r="C8" s="245"/>
      <c r="D8" s="245"/>
      <c r="E8" s="245"/>
      <c r="F8" s="245"/>
    </row>
    <row r="9" spans="1:6" ht="30">
      <c r="A9" s="110" t="s">
        <v>217</v>
      </c>
      <c r="B9" s="110" t="s">
        <v>218</v>
      </c>
      <c r="C9" s="110" t="s">
        <v>219</v>
      </c>
      <c r="D9" s="110" t="s">
        <v>168</v>
      </c>
      <c r="E9" s="110" t="s">
        <v>390</v>
      </c>
      <c r="F9" s="110" t="s">
        <v>45</v>
      </c>
    </row>
    <row r="10" spans="1:6" ht="75">
      <c r="A10" s="110">
        <v>1</v>
      </c>
      <c r="B10" s="193" t="s">
        <v>391</v>
      </c>
      <c r="C10" s="194" t="s">
        <v>392</v>
      </c>
      <c r="D10" s="110" t="s">
        <v>393</v>
      </c>
      <c r="E10" s="109">
        <v>95969</v>
      </c>
      <c r="F10" s="189">
        <v>96000</v>
      </c>
    </row>
    <row r="11" spans="1:6" ht="45">
      <c r="A11" s="110">
        <v>2</v>
      </c>
      <c r="B11" s="193" t="s">
        <v>394</v>
      </c>
      <c r="C11" s="194" t="s">
        <v>395</v>
      </c>
      <c r="D11" s="110" t="s">
        <v>393</v>
      </c>
      <c r="E11" s="195">
        <v>32032</v>
      </c>
      <c r="F11" s="189">
        <v>32000</v>
      </c>
    </row>
    <row r="12" spans="1:6" ht="45">
      <c r="A12" s="110">
        <v>3</v>
      </c>
      <c r="B12" s="193" t="s">
        <v>396</v>
      </c>
      <c r="C12" s="194" t="s">
        <v>397</v>
      </c>
      <c r="D12" s="110" t="s">
        <v>233</v>
      </c>
      <c r="E12" s="195">
        <v>35235</v>
      </c>
      <c r="F12" s="189">
        <v>35200</v>
      </c>
    </row>
    <row r="13" spans="1:6" ht="60">
      <c r="A13" s="110">
        <v>4</v>
      </c>
      <c r="B13" s="193" t="s">
        <v>398</v>
      </c>
      <c r="C13" s="194" t="s">
        <v>399</v>
      </c>
      <c r="D13" s="110" t="s">
        <v>233</v>
      </c>
      <c r="E13" s="195">
        <v>44845</v>
      </c>
      <c r="F13" s="189">
        <v>44800</v>
      </c>
    </row>
    <row r="14" spans="1:6" ht="60">
      <c r="A14" s="110">
        <v>5</v>
      </c>
      <c r="B14" s="193" t="s">
        <v>400</v>
      </c>
      <c r="C14" s="194" t="s">
        <v>401</v>
      </c>
      <c r="D14" s="110" t="s">
        <v>233</v>
      </c>
      <c r="E14" s="195">
        <v>30964</v>
      </c>
      <c r="F14" s="189">
        <v>31000</v>
      </c>
    </row>
    <row r="15" spans="1:6" ht="45">
      <c r="A15" s="110">
        <v>6</v>
      </c>
      <c r="B15" s="193" t="s">
        <v>402</v>
      </c>
      <c r="C15" s="194" t="s">
        <v>403</v>
      </c>
      <c r="D15" s="110" t="s">
        <v>233</v>
      </c>
      <c r="E15" s="195">
        <v>44311</v>
      </c>
      <c r="F15" s="189">
        <v>44300</v>
      </c>
    </row>
    <row r="16" spans="1:6" ht="60">
      <c r="A16" s="110">
        <v>7</v>
      </c>
      <c r="B16" s="193" t="s">
        <v>404</v>
      </c>
      <c r="C16" s="194" t="s">
        <v>405</v>
      </c>
      <c r="D16" s="110" t="s">
        <v>233</v>
      </c>
      <c r="E16" s="195">
        <v>77945</v>
      </c>
      <c r="F16" s="189">
        <v>77900</v>
      </c>
    </row>
    <row r="17" spans="1:6" ht="45">
      <c r="A17" s="110">
        <v>8</v>
      </c>
      <c r="B17" s="193" t="s">
        <v>406</v>
      </c>
      <c r="C17" s="194" t="s">
        <v>407</v>
      </c>
      <c r="D17" s="109" t="s">
        <v>408</v>
      </c>
      <c r="E17" s="109">
        <v>47514</v>
      </c>
      <c r="F17" s="189">
        <v>47500</v>
      </c>
    </row>
    <row r="18" spans="1:6" ht="45">
      <c r="A18" s="110">
        <v>9</v>
      </c>
      <c r="B18" s="193" t="s">
        <v>409</v>
      </c>
      <c r="C18" s="194" t="s">
        <v>410</v>
      </c>
      <c r="D18" s="109" t="s">
        <v>411</v>
      </c>
      <c r="E18" s="100">
        <v>64064</v>
      </c>
      <c r="F18" s="189">
        <v>64000</v>
      </c>
    </row>
    <row r="19" spans="1:6" ht="45">
      <c r="A19" s="110">
        <v>10</v>
      </c>
      <c r="B19" s="193" t="s">
        <v>412</v>
      </c>
      <c r="C19" s="194" t="s">
        <v>413</v>
      </c>
      <c r="D19" s="109" t="s">
        <v>233</v>
      </c>
      <c r="E19" s="109">
        <v>75810</v>
      </c>
      <c r="F19" s="189">
        <v>75800</v>
      </c>
    </row>
    <row r="20" spans="1:6" ht="45">
      <c r="A20" s="110">
        <v>11</v>
      </c>
      <c r="B20" s="193" t="s">
        <v>414</v>
      </c>
      <c r="C20" s="194" t="s">
        <v>415</v>
      </c>
      <c r="D20" s="109" t="s">
        <v>233</v>
      </c>
      <c r="E20" s="109">
        <v>85419</v>
      </c>
      <c r="F20" s="189">
        <v>85400</v>
      </c>
    </row>
    <row r="21" spans="1:6" ht="45">
      <c r="A21" s="110">
        <v>12</v>
      </c>
      <c r="B21" s="193" t="s">
        <v>416</v>
      </c>
      <c r="C21" s="194" t="s">
        <v>417</v>
      </c>
      <c r="D21" s="109" t="s">
        <v>233</v>
      </c>
      <c r="E21" s="109">
        <v>103571</v>
      </c>
      <c r="F21" s="189">
        <v>103600</v>
      </c>
    </row>
    <row r="22" spans="1:6" ht="45">
      <c r="A22" s="110">
        <v>13</v>
      </c>
      <c r="B22" s="193" t="s">
        <v>418</v>
      </c>
      <c r="C22" s="194" t="s">
        <v>419</v>
      </c>
      <c r="D22" s="109" t="s">
        <v>420</v>
      </c>
      <c r="E22" s="109">
        <v>106240</v>
      </c>
      <c r="F22" s="189">
        <v>106200</v>
      </c>
    </row>
    <row r="23" spans="1:6" ht="45">
      <c r="A23" s="110">
        <v>14</v>
      </c>
      <c r="B23" s="193" t="s">
        <v>421</v>
      </c>
      <c r="C23" s="194" t="s">
        <v>422</v>
      </c>
      <c r="D23" s="110" t="s">
        <v>423</v>
      </c>
      <c r="E23" s="109">
        <v>26694</v>
      </c>
      <c r="F23" s="189">
        <v>26700</v>
      </c>
    </row>
    <row r="24" spans="1:6" ht="45">
      <c r="A24" s="110">
        <v>15</v>
      </c>
      <c r="B24" s="193" t="s">
        <v>424</v>
      </c>
      <c r="C24" s="194" t="s">
        <v>425</v>
      </c>
      <c r="D24" s="110" t="s">
        <v>423</v>
      </c>
      <c r="E24" s="109">
        <v>56590</v>
      </c>
      <c r="F24" s="189">
        <v>56600</v>
      </c>
    </row>
    <row r="25" spans="1:6" ht="25.5">
      <c r="A25" s="110">
        <v>16</v>
      </c>
      <c r="B25" s="196" t="s">
        <v>426</v>
      </c>
      <c r="C25" s="194" t="s">
        <v>427</v>
      </c>
      <c r="D25" s="110" t="s">
        <v>428</v>
      </c>
      <c r="E25" s="109">
        <v>54455</v>
      </c>
      <c r="F25" s="189">
        <v>54500</v>
      </c>
    </row>
    <row r="26" spans="1:6" ht="38.25">
      <c r="A26" s="110">
        <v>17</v>
      </c>
      <c r="B26" s="196" t="s">
        <v>429</v>
      </c>
      <c r="C26" s="194" t="s">
        <v>430</v>
      </c>
      <c r="D26" s="110" t="s">
        <v>233</v>
      </c>
      <c r="E26" s="109">
        <v>48582</v>
      </c>
      <c r="F26" s="189">
        <v>48600</v>
      </c>
    </row>
    <row r="27" spans="1:6" ht="45">
      <c r="A27" s="110">
        <v>18</v>
      </c>
      <c r="B27" s="193" t="s">
        <v>431</v>
      </c>
      <c r="C27" s="194" t="s">
        <v>432</v>
      </c>
      <c r="D27" s="110" t="s">
        <v>253</v>
      </c>
      <c r="E27" s="109">
        <v>9076</v>
      </c>
      <c r="F27" s="189">
        <v>9000</v>
      </c>
    </row>
    <row r="28" spans="1:6" ht="45">
      <c r="A28" s="110">
        <v>19</v>
      </c>
      <c r="B28" s="193" t="s">
        <v>433</v>
      </c>
      <c r="C28" s="194" t="s">
        <v>434</v>
      </c>
      <c r="D28" s="110" t="s">
        <v>253</v>
      </c>
      <c r="E28" s="109">
        <v>18152</v>
      </c>
      <c r="F28" s="189">
        <v>18100</v>
      </c>
    </row>
    <row r="29" spans="1:6" ht="45">
      <c r="A29" s="110">
        <v>20</v>
      </c>
      <c r="B29" s="193" t="s">
        <v>435</v>
      </c>
      <c r="C29" s="194" t="s">
        <v>436</v>
      </c>
      <c r="D29" s="110" t="s">
        <v>233</v>
      </c>
      <c r="E29" s="109">
        <v>3203</v>
      </c>
      <c r="F29" s="189">
        <v>3200</v>
      </c>
    </row>
    <row r="30" spans="1:6" ht="25.5">
      <c r="A30" s="110">
        <v>21</v>
      </c>
      <c r="B30" s="196" t="s">
        <v>437</v>
      </c>
      <c r="C30" s="194" t="s">
        <v>438</v>
      </c>
      <c r="D30" s="110" t="s">
        <v>233</v>
      </c>
      <c r="E30" s="109">
        <v>5873</v>
      </c>
      <c r="F30" s="189">
        <v>5900</v>
      </c>
    </row>
    <row r="31" spans="1:6" ht="25.5">
      <c r="A31" s="110">
        <v>22</v>
      </c>
      <c r="B31" s="196" t="s">
        <v>439</v>
      </c>
      <c r="C31" s="194" t="s">
        <v>440</v>
      </c>
      <c r="D31" s="110" t="s">
        <v>233</v>
      </c>
      <c r="E31" s="109">
        <v>22423</v>
      </c>
      <c r="F31" s="189">
        <v>22400</v>
      </c>
    </row>
    <row r="32" spans="1:6" ht="76.5">
      <c r="A32" s="198">
        <v>23</v>
      </c>
      <c r="B32" s="196" t="s">
        <v>441</v>
      </c>
      <c r="C32" s="199" t="s">
        <v>442</v>
      </c>
      <c r="D32" s="110" t="s">
        <v>443</v>
      </c>
      <c r="E32" s="109">
        <v>261596</v>
      </c>
      <c r="F32" s="189">
        <v>261600</v>
      </c>
    </row>
    <row r="33" spans="1:6" ht="63.75">
      <c r="A33" s="110">
        <v>24</v>
      </c>
      <c r="B33" s="196" t="s">
        <v>444</v>
      </c>
      <c r="C33" s="200" t="s">
        <v>445</v>
      </c>
      <c r="D33" s="200" t="s">
        <v>446</v>
      </c>
      <c r="E33" s="109">
        <v>69403</v>
      </c>
      <c r="F33" s="189">
        <v>69400</v>
      </c>
    </row>
    <row r="34" spans="1:6" ht="114.75">
      <c r="A34" s="110">
        <v>25</v>
      </c>
      <c r="B34" s="196" t="s">
        <v>447</v>
      </c>
      <c r="C34" s="200" t="s">
        <v>448</v>
      </c>
      <c r="D34" s="201" t="s">
        <v>449</v>
      </c>
      <c r="E34" s="109">
        <v>96097</v>
      </c>
      <c r="F34" s="189">
        <v>96100</v>
      </c>
    </row>
    <row r="35" spans="1:6" ht="38.25">
      <c r="A35" s="110">
        <v>26</v>
      </c>
      <c r="B35" s="196" t="s">
        <v>450</v>
      </c>
      <c r="C35" s="200" t="s">
        <v>451</v>
      </c>
      <c r="D35" s="200" t="s">
        <v>233</v>
      </c>
      <c r="E35" s="109">
        <v>133468</v>
      </c>
      <c r="F35" s="189">
        <v>133500</v>
      </c>
    </row>
    <row r="36" spans="1:6" ht="38.25">
      <c r="A36" s="110">
        <v>27</v>
      </c>
      <c r="B36" s="196" t="s">
        <v>452</v>
      </c>
      <c r="C36" s="200" t="s">
        <v>453</v>
      </c>
      <c r="D36" s="200" t="s">
        <v>233</v>
      </c>
      <c r="E36" s="109">
        <v>154822</v>
      </c>
      <c r="F36" s="189">
        <v>154800</v>
      </c>
    </row>
    <row r="37" spans="1:6" ht="76.5">
      <c r="A37" s="110">
        <v>28</v>
      </c>
      <c r="B37" s="196" t="s">
        <v>454</v>
      </c>
      <c r="C37" s="200" t="s">
        <v>455</v>
      </c>
      <c r="D37" s="201" t="s">
        <v>226</v>
      </c>
      <c r="E37" s="109">
        <v>160161</v>
      </c>
      <c r="F37" s="189">
        <v>160200</v>
      </c>
    </row>
    <row r="38" spans="1:6" ht="38.25">
      <c r="A38" s="110">
        <v>29</v>
      </c>
      <c r="B38" s="196" t="s">
        <v>456</v>
      </c>
      <c r="C38" s="200" t="s">
        <v>457</v>
      </c>
      <c r="D38" s="201" t="s">
        <v>233</v>
      </c>
      <c r="E38" s="109">
        <v>21355</v>
      </c>
      <c r="F38" s="189">
        <v>21300</v>
      </c>
    </row>
    <row r="39" spans="1:6" ht="25.5">
      <c r="A39" s="110">
        <v>30</v>
      </c>
      <c r="B39" s="196" t="s">
        <v>458</v>
      </c>
      <c r="C39" s="200" t="s">
        <v>459</v>
      </c>
      <c r="D39" s="201" t="s">
        <v>460</v>
      </c>
      <c r="E39" s="109">
        <v>26160</v>
      </c>
      <c r="F39" s="189">
        <v>26200</v>
      </c>
    </row>
    <row r="40" spans="1:6" ht="51">
      <c r="A40" s="110">
        <v>31</v>
      </c>
      <c r="B40" s="196" t="s">
        <v>461</v>
      </c>
      <c r="C40" s="200" t="s">
        <v>462</v>
      </c>
      <c r="D40" s="201" t="s">
        <v>460</v>
      </c>
      <c r="E40" s="109">
        <v>37371</v>
      </c>
      <c r="F40" s="189">
        <v>37400</v>
      </c>
    </row>
    <row r="41" spans="1:6" ht="51">
      <c r="A41" s="110">
        <v>32</v>
      </c>
      <c r="B41" s="196" t="s">
        <v>463</v>
      </c>
      <c r="C41" s="200" t="s">
        <v>464</v>
      </c>
      <c r="D41" s="201" t="s">
        <v>253</v>
      </c>
      <c r="E41" s="109">
        <v>26694</v>
      </c>
      <c r="F41" s="189">
        <v>26700</v>
      </c>
    </row>
    <row r="42" spans="1:6" ht="25.5">
      <c r="A42" s="110">
        <v>33</v>
      </c>
      <c r="B42" s="196" t="s">
        <v>465</v>
      </c>
      <c r="C42" s="200" t="s">
        <v>466</v>
      </c>
      <c r="D42" s="201" t="s">
        <v>226</v>
      </c>
      <c r="E42" s="109">
        <v>43777</v>
      </c>
      <c r="F42" s="189">
        <v>43800</v>
      </c>
    </row>
    <row r="43" spans="1:6" ht="38.25">
      <c r="A43" s="110">
        <v>34</v>
      </c>
      <c r="B43" s="196" t="s">
        <v>467</v>
      </c>
      <c r="C43" s="200" t="s">
        <v>468</v>
      </c>
      <c r="D43" s="201" t="s">
        <v>469</v>
      </c>
      <c r="E43" s="109">
        <v>154822</v>
      </c>
      <c r="F43" s="189">
        <v>154800</v>
      </c>
    </row>
    <row r="44" spans="1:6" ht="51">
      <c r="A44" s="110">
        <v>35</v>
      </c>
      <c r="B44" s="196" t="s">
        <v>470</v>
      </c>
      <c r="C44" s="200" t="s">
        <v>471</v>
      </c>
      <c r="D44" s="201" t="s">
        <v>233</v>
      </c>
      <c r="E44" s="109">
        <v>53387</v>
      </c>
      <c r="F44" s="189">
        <v>53400</v>
      </c>
    </row>
    <row r="45" spans="1:6" ht="38.25">
      <c r="A45" s="110">
        <v>36</v>
      </c>
      <c r="B45" s="196" t="s">
        <v>472</v>
      </c>
      <c r="C45" s="200" t="s">
        <v>473</v>
      </c>
      <c r="D45" s="201" t="s">
        <v>474</v>
      </c>
      <c r="E45" s="109">
        <v>98766</v>
      </c>
      <c r="F45" s="189">
        <v>98800</v>
      </c>
    </row>
    <row r="46" spans="1:6" ht="38.25">
      <c r="A46" s="110">
        <v>37</v>
      </c>
      <c r="B46" s="196" t="s">
        <v>475</v>
      </c>
      <c r="C46" s="200" t="s">
        <v>476</v>
      </c>
      <c r="D46" s="201" t="s">
        <v>474</v>
      </c>
      <c r="E46" s="109">
        <v>80081</v>
      </c>
      <c r="F46" s="189">
        <v>80000</v>
      </c>
    </row>
    <row r="47" spans="1:6" ht="38.25">
      <c r="A47" s="110">
        <v>38</v>
      </c>
      <c r="B47" s="196" t="s">
        <v>477</v>
      </c>
      <c r="C47" s="200" t="s">
        <v>478</v>
      </c>
      <c r="D47" s="200" t="s">
        <v>233</v>
      </c>
      <c r="E47" s="109">
        <v>85419</v>
      </c>
      <c r="F47" s="189">
        <v>85400</v>
      </c>
    </row>
    <row r="48" spans="1:6" ht="51">
      <c r="A48" s="110">
        <v>39</v>
      </c>
      <c r="B48" s="196" t="s">
        <v>479</v>
      </c>
      <c r="C48" s="200" t="s">
        <v>480</v>
      </c>
      <c r="D48" s="200" t="s">
        <v>233</v>
      </c>
      <c r="E48" s="109">
        <v>58726</v>
      </c>
      <c r="F48" s="189">
        <v>58700</v>
      </c>
    </row>
    <row r="49" spans="1:6" ht="45">
      <c r="A49" s="198">
        <v>40</v>
      </c>
      <c r="B49" s="178" t="s">
        <v>481</v>
      </c>
      <c r="C49" s="202" t="s">
        <v>482</v>
      </c>
      <c r="D49" s="203" t="s">
        <v>253</v>
      </c>
      <c r="E49" s="179">
        <v>19753</v>
      </c>
      <c r="F49" s="189">
        <v>19800</v>
      </c>
    </row>
    <row r="50" spans="1:6" ht="45">
      <c r="A50" s="198">
        <v>41</v>
      </c>
      <c r="B50" s="178" t="s">
        <v>483</v>
      </c>
      <c r="C50" s="202" t="s">
        <v>484</v>
      </c>
      <c r="D50" s="203" t="s">
        <v>253</v>
      </c>
      <c r="E50" s="179">
        <v>28295</v>
      </c>
      <c r="F50" s="189">
        <v>28300</v>
      </c>
    </row>
    <row r="51" spans="1:6" ht="45">
      <c r="A51" s="198">
        <v>42</v>
      </c>
      <c r="B51" s="178" t="s">
        <v>485</v>
      </c>
      <c r="C51" s="202" t="s">
        <v>486</v>
      </c>
      <c r="D51" s="203" t="s">
        <v>253</v>
      </c>
      <c r="E51" s="179">
        <v>17618</v>
      </c>
      <c r="F51" s="189">
        <v>17600</v>
      </c>
    </row>
    <row r="52" spans="1:6" ht="75">
      <c r="A52" s="198">
        <v>43</v>
      </c>
      <c r="B52" s="191" t="s">
        <v>487</v>
      </c>
      <c r="C52" s="202" t="s">
        <v>488</v>
      </c>
      <c r="D52" s="203" t="s">
        <v>411</v>
      </c>
      <c r="E52" s="179"/>
      <c r="F52" s="189"/>
    </row>
    <row r="53" spans="1:6">
      <c r="A53" s="198" t="s">
        <v>489</v>
      </c>
      <c r="B53" s="204" t="s">
        <v>490</v>
      </c>
      <c r="C53" s="202" t="s">
        <v>491</v>
      </c>
      <c r="D53" s="203"/>
      <c r="E53" s="179">
        <v>23973</v>
      </c>
      <c r="F53" s="189">
        <v>24000</v>
      </c>
    </row>
    <row r="54" spans="1:6">
      <c r="A54" s="198" t="s">
        <v>492</v>
      </c>
      <c r="B54" s="178" t="s">
        <v>493</v>
      </c>
      <c r="C54" s="202" t="s">
        <v>494</v>
      </c>
      <c r="D54" s="203"/>
      <c r="E54" s="179"/>
      <c r="F54" s="189"/>
    </row>
    <row r="55" spans="1:6">
      <c r="A55" s="198" t="s">
        <v>495</v>
      </c>
      <c r="B55" s="191" t="s">
        <v>496</v>
      </c>
      <c r="C55" s="202" t="s">
        <v>497</v>
      </c>
      <c r="D55" s="203"/>
      <c r="E55" s="179">
        <v>25817</v>
      </c>
      <c r="F55" s="189">
        <v>25800</v>
      </c>
    </row>
    <row r="56" spans="1:6">
      <c r="A56" s="198" t="s">
        <v>498</v>
      </c>
      <c r="B56" s="205" t="s">
        <v>499</v>
      </c>
      <c r="C56" s="202" t="s">
        <v>500</v>
      </c>
      <c r="D56" s="203"/>
      <c r="E56" s="179">
        <v>40569</v>
      </c>
      <c r="F56" s="189">
        <v>40600</v>
      </c>
    </row>
    <row r="57" spans="1:6">
      <c r="A57" s="198" t="s">
        <v>501</v>
      </c>
      <c r="B57" s="178" t="s">
        <v>502</v>
      </c>
      <c r="C57" s="179" t="s">
        <v>503</v>
      </c>
      <c r="D57" s="203"/>
      <c r="E57" s="179"/>
      <c r="F57" s="189"/>
    </row>
    <row r="58" spans="1:6">
      <c r="A58" s="198" t="s">
        <v>504</v>
      </c>
      <c r="B58" s="191" t="s">
        <v>496</v>
      </c>
      <c r="C58" s="179" t="s">
        <v>505</v>
      </c>
      <c r="D58" s="203"/>
      <c r="E58" s="179">
        <v>27046</v>
      </c>
      <c r="F58" s="189">
        <v>27000</v>
      </c>
    </row>
    <row r="59" spans="1:6">
      <c r="A59" s="198" t="s">
        <v>506</v>
      </c>
      <c r="B59" s="178" t="s">
        <v>507</v>
      </c>
      <c r="C59" s="179" t="s">
        <v>508</v>
      </c>
      <c r="D59" s="203"/>
      <c r="E59" s="179"/>
      <c r="F59" s="189"/>
    </row>
    <row r="60" spans="1:6">
      <c r="A60" s="198" t="s">
        <v>509</v>
      </c>
      <c r="B60" s="205" t="s">
        <v>496</v>
      </c>
      <c r="C60" s="179" t="s">
        <v>510</v>
      </c>
      <c r="D60" s="203"/>
      <c r="E60" s="179">
        <v>31349</v>
      </c>
      <c r="F60" s="189">
        <v>31300</v>
      </c>
    </row>
    <row r="61" spans="1:6" ht="30">
      <c r="A61" s="198">
        <v>44</v>
      </c>
      <c r="B61" s="191" t="s">
        <v>511</v>
      </c>
      <c r="C61" s="179" t="s">
        <v>512</v>
      </c>
      <c r="D61" s="203" t="s">
        <v>513</v>
      </c>
      <c r="E61" s="179">
        <v>161663</v>
      </c>
      <c r="F61" s="189">
        <v>161700</v>
      </c>
    </row>
    <row r="62" spans="1:6" ht="30">
      <c r="A62" s="198">
        <v>45</v>
      </c>
      <c r="B62" s="178" t="s">
        <v>514</v>
      </c>
      <c r="C62" s="179" t="s">
        <v>515</v>
      </c>
      <c r="D62" s="203" t="s">
        <v>513</v>
      </c>
      <c r="E62" s="179">
        <v>175186</v>
      </c>
      <c r="F62" s="189">
        <v>175200</v>
      </c>
    </row>
    <row r="63" spans="1:6" ht="30">
      <c r="A63" s="198">
        <v>46</v>
      </c>
      <c r="B63" s="178" t="s">
        <v>516</v>
      </c>
      <c r="C63" s="179" t="s">
        <v>517</v>
      </c>
      <c r="D63" s="203" t="s">
        <v>253</v>
      </c>
      <c r="E63" s="179"/>
      <c r="F63" s="189"/>
    </row>
    <row r="64" spans="1:6">
      <c r="A64" s="198" t="s">
        <v>518</v>
      </c>
      <c r="B64" s="178" t="s">
        <v>519</v>
      </c>
      <c r="C64" s="179" t="s">
        <v>520</v>
      </c>
      <c r="D64" s="203"/>
      <c r="E64" s="179">
        <v>17826</v>
      </c>
      <c r="F64" s="189">
        <v>17800</v>
      </c>
    </row>
    <row r="65" spans="1:6">
      <c r="A65" s="198" t="s">
        <v>521</v>
      </c>
      <c r="B65" s="178" t="s">
        <v>522</v>
      </c>
      <c r="C65" s="179" t="s">
        <v>523</v>
      </c>
      <c r="D65" s="203"/>
      <c r="E65" s="179">
        <v>7376</v>
      </c>
      <c r="F65" s="189">
        <v>7400</v>
      </c>
    </row>
    <row r="66" spans="1:6" ht="30">
      <c r="A66" s="198">
        <v>47</v>
      </c>
      <c r="B66" s="178" t="s">
        <v>524</v>
      </c>
      <c r="C66" s="206" t="s">
        <v>525</v>
      </c>
      <c r="D66" s="203" t="s">
        <v>253</v>
      </c>
      <c r="E66" s="179">
        <v>1602</v>
      </c>
      <c r="F66" s="189">
        <v>1600</v>
      </c>
    </row>
    <row r="67" spans="1:6" ht="30">
      <c r="A67" s="198">
        <v>48</v>
      </c>
      <c r="B67" s="178" t="s">
        <v>526</v>
      </c>
      <c r="C67" s="206" t="s">
        <v>527</v>
      </c>
      <c r="D67" s="203" t="s">
        <v>253</v>
      </c>
      <c r="E67" s="179">
        <v>8542</v>
      </c>
      <c r="F67" s="189">
        <v>8500</v>
      </c>
    </row>
    <row r="68" spans="1:6" ht="45">
      <c r="A68" s="198">
        <v>49</v>
      </c>
      <c r="B68" s="178" t="s">
        <v>528</v>
      </c>
      <c r="C68" s="206" t="s">
        <v>529</v>
      </c>
      <c r="D68" s="203" t="s">
        <v>233</v>
      </c>
      <c r="E68" s="179">
        <v>71304</v>
      </c>
      <c r="F68" s="189">
        <v>71300</v>
      </c>
    </row>
    <row r="69" spans="1:6" ht="30">
      <c r="A69" s="198">
        <v>50</v>
      </c>
      <c r="B69" s="191" t="s">
        <v>530</v>
      </c>
      <c r="C69" s="206" t="s">
        <v>531</v>
      </c>
      <c r="D69" s="203" t="s">
        <v>233</v>
      </c>
      <c r="E69" s="179">
        <v>2135</v>
      </c>
      <c r="F69" s="189">
        <v>2100</v>
      </c>
    </row>
    <row r="70" spans="1:6" ht="30">
      <c r="A70" s="198">
        <v>51</v>
      </c>
      <c r="B70" s="178" t="s">
        <v>532</v>
      </c>
      <c r="C70" s="206" t="s">
        <v>533</v>
      </c>
      <c r="D70" s="203" t="s">
        <v>253</v>
      </c>
      <c r="E70" s="179">
        <v>15367</v>
      </c>
      <c r="F70" s="189">
        <v>15400</v>
      </c>
    </row>
    <row r="71" spans="1:6" ht="30">
      <c r="A71" s="179">
        <v>52</v>
      </c>
      <c r="B71" s="178" t="s">
        <v>534</v>
      </c>
      <c r="C71" s="206" t="s">
        <v>535</v>
      </c>
      <c r="D71" s="203" t="s">
        <v>233</v>
      </c>
      <c r="E71" s="179">
        <v>10144</v>
      </c>
      <c r="F71" s="189">
        <v>10100</v>
      </c>
    </row>
    <row r="72" spans="1:6" ht="45">
      <c r="A72" s="179">
        <v>53</v>
      </c>
      <c r="B72" s="178" t="s">
        <v>536</v>
      </c>
      <c r="C72" s="206" t="s">
        <v>537</v>
      </c>
      <c r="D72" s="203" t="s">
        <v>233</v>
      </c>
      <c r="E72" s="179">
        <v>534</v>
      </c>
      <c r="F72" s="189">
        <v>500</v>
      </c>
    </row>
    <row r="73" spans="1:6" ht="60">
      <c r="A73" s="179">
        <v>54</v>
      </c>
      <c r="B73" s="178" t="s">
        <v>538</v>
      </c>
      <c r="C73" s="206" t="s">
        <v>539</v>
      </c>
      <c r="D73" s="203" t="s">
        <v>411</v>
      </c>
      <c r="E73" s="179"/>
      <c r="F73" s="189"/>
    </row>
    <row r="74" spans="1:6">
      <c r="A74" s="179" t="s">
        <v>540</v>
      </c>
      <c r="B74" s="178" t="s">
        <v>541</v>
      </c>
      <c r="C74" s="179" t="s">
        <v>542</v>
      </c>
      <c r="D74" s="203"/>
      <c r="E74" s="179">
        <v>137690</v>
      </c>
      <c r="F74" s="189">
        <v>137700</v>
      </c>
    </row>
    <row r="75" spans="1:6">
      <c r="A75" s="179" t="s">
        <v>543</v>
      </c>
      <c r="B75" s="178" t="s">
        <v>544</v>
      </c>
      <c r="C75" s="179" t="s">
        <v>545</v>
      </c>
      <c r="D75" s="203"/>
      <c r="E75" s="179">
        <v>279683</v>
      </c>
      <c r="F75" s="189">
        <v>279700</v>
      </c>
    </row>
    <row r="76" spans="1:6" ht="60">
      <c r="A76" s="179">
        <v>55</v>
      </c>
      <c r="B76" s="178" t="s">
        <v>546</v>
      </c>
      <c r="C76" s="206" t="s">
        <v>547</v>
      </c>
      <c r="D76" s="203"/>
      <c r="E76" s="179">
        <v>78065</v>
      </c>
      <c r="F76" s="189">
        <v>78100</v>
      </c>
    </row>
    <row r="77" spans="1:6" ht="30">
      <c r="A77" s="179">
        <v>56</v>
      </c>
      <c r="B77" s="178" t="s">
        <v>548</v>
      </c>
      <c r="C77" s="206" t="s">
        <v>549</v>
      </c>
      <c r="D77" s="203"/>
      <c r="E77" s="179">
        <v>3737</v>
      </c>
      <c r="F77" s="189">
        <v>3700</v>
      </c>
    </row>
    <row r="78" spans="1:6" ht="75">
      <c r="A78" s="179">
        <v>57</v>
      </c>
      <c r="B78" s="191" t="s">
        <v>550</v>
      </c>
      <c r="C78" s="206" t="s">
        <v>551</v>
      </c>
      <c r="D78" s="203" t="s">
        <v>552</v>
      </c>
      <c r="E78" s="179"/>
      <c r="F78" s="189"/>
    </row>
    <row r="79" spans="1:6">
      <c r="A79" s="179" t="s">
        <v>553</v>
      </c>
      <c r="B79" s="178" t="s">
        <v>554</v>
      </c>
      <c r="C79" s="179" t="s">
        <v>555</v>
      </c>
      <c r="D79" s="203"/>
      <c r="E79" s="179">
        <v>68845</v>
      </c>
      <c r="F79" s="189">
        <v>68800</v>
      </c>
    </row>
    <row r="80" spans="1:6">
      <c r="A80" s="179" t="s">
        <v>556</v>
      </c>
      <c r="B80" s="178" t="s">
        <v>557</v>
      </c>
      <c r="C80" s="179" t="s">
        <v>558</v>
      </c>
      <c r="D80" s="203"/>
      <c r="E80" s="179">
        <v>67616</v>
      </c>
      <c r="F80" s="189">
        <v>67600</v>
      </c>
    </row>
    <row r="81" spans="1:6" ht="90">
      <c r="A81" s="179">
        <v>58</v>
      </c>
      <c r="B81" s="178" t="s">
        <v>559</v>
      </c>
      <c r="C81" s="179" t="s">
        <v>560</v>
      </c>
      <c r="D81" s="203" t="s">
        <v>552</v>
      </c>
      <c r="E81" s="179">
        <v>94662</v>
      </c>
      <c r="F81" s="189">
        <v>94700</v>
      </c>
    </row>
    <row r="82" spans="1:6" ht="45">
      <c r="A82" s="179">
        <v>59</v>
      </c>
      <c r="B82" s="191" t="s">
        <v>561</v>
      </c>
      <c r="C82" s="179" t="s">
        <v>562</v>
      </c>
      <c r="D82" s="203" t="s">
        <v>226</v>
      </c>
      <c r="E82" s="179"/>
      <c r="F82" s="189"/>
    </row>
    <row r="83" spans="1:6">
      <c r="A83" s="179" t="s">
        <v>563</v>
      </c>
      <c r="B83" s="178" t="s">
        <v>564</v>
      </c>
      <c r="C83" s="179" t="s">
        <v>565</v>
      </c>
      <c r="D83" s="203"/>
      <c r="E83" s="179">
        <v>41799</v>
      </c>
      <c r="F83" s="189">
        <v>41800</v>
      </c>
    </row>
    <row r="84" spans="1:6">
      <c r="A84" s="179" t="s">
        <v>566</v>
      </c>
      <c r="B84" s="178" t="s">
        <v>567</v>
      </c>
      <c r="C84" s="206" t="s">
        <v>568</v>
      </c>
      <c r="D84" s="203"/>
      <c r="E84" s="179">
        <v>35222</v>
      </c>
      <c r="F84" s="189">
        <v>35200</v>
      </c>
    </row>
    <row r="85" spans="1:6" ht="30">
      <c r="A85" s="179">
        <v>60</v>
      </c>
      <c r="B85" s="178" t="s">
        <v>569</v>
      </c>
      <c r="C85" s="179" t="s">
        <v>570</v>
      </c>
      <c r="D85" s="203" t="s">
        <v>226</v>
      </c>
      <c r="E85" s="179">
        <v>32578</v>
      </c>
      <c r="F85" s="189">
        <v>32600</v>
      </c>
    </row>
    <row r="86" spans="1:6">
      <c r="A86" s="197"/>
      <c r="B86" s="197"/>
      <c r="C86" s="197"/>
      <c r="D86" s="197"/>
      <c r="E86" s="197"/>
      <c r="F86" s="197"/>
    </row>
    <row r="87" spans="1:6">
      <c r="A87" t="s">
        <v>18</v>
      </c>
      <c r="F87" t="s">
        <v>19</v>
      </c>
    </row>
  </sheetData>
  <mergeCells count="4">
    <mergeCell ref="A5:F5"/>
    <mergeCell ref="A6:F6"/>
    <mergeCell ref="A7:F7"/>
    <mergeCell ref="A8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услуги гост.</vt:lpstr>
      <vt:lpstr>гостиница</vt:lpstr>
      <vt:lpstr>платная стоянка</vt:lpstr>
      <vt:lpstr>услуги БОК</vt:lpstr>
      <vt:lpstr>бассейн</vt:lpstr>
      <vt:lpstr>БОК общее отделение</vt:lpstr>
      <vt:lpstr>ритуальные усл.</vt:lpstr>
      <vt:lpstr>жил.ком.усл.население</vt:lpstr>
      <vt:lpstr>жил.ком.усл.юр.лица</vt:lpstr>
      <vt:lpstr>автотранспорт</vt:lpstr>
      <vt:lpstr>АНЖ</vt:lpstr>
      <vt:lpstr>прейскурант</vt:lpstr>
      <vt:lpstr>Водопровод и канализация</vt:lpstr>
      <vt:lpstr>Электромонтажные работы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2016-05-13T06:22:25Z</dcterms:modified>
</cp:coreProperties>
</file>